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servidor\Orçamentos\03 - Saúde\ATA\ATA da Saúde 2022 - enviado 21-02-22\"/>
    </mc:Choice>
  </mc:AlternateContent>
  <xr:revisionPtr revIDLastSave="0" documentId="13_ncr:1_{1E9A19A7-9EE9-4E8F-8FE2-3EA2F3F82CDB}" xr6:coauthVersionLast="47" xr6:coauthVersionMax="47" xr10:uidLastSave="{00000000-0000-0000-0000-000000000000}"/>
  <bookViews>
    <workbookView xWindow="-120" yWindow="-120" windowWidth="24240" windowHeight="12825" xr2:uid="{00000000-000D-0000-FFFF-FFFF00000000}"/>
  </bookViews>
  <sheets>
    <sheet name="Orçamento" sheetId="5" r:id="rId1"/>
    <sheet name="Resumo" sheetId="12" r:id="rId2"/>
    <sheet name="Composiçoes" sheetId="9" r:id="rId3"/>
  </sheets>
  <definedNames>
    <definedName name="___xlfn_IFERROR">NA()</definedName>
    <definedName name="___xlnm_Print_Area_2" localSheetId="1">#REF!</definedName>
    <definedName name="___xlnm_Print_Area_2">#REF!</definedName>
    <definedName name="___xlnm_Print_Titles_2" localSheetId="1">#REF!</definedName>
    <definedName name="___xlnm_Print_Titles_2">#REF!</definedName>
    <definedName name="__xlfn_IFERROR">NA()</definedName>
    <definedName name="__xlnm_Print_Area_1">Orçamento!$A$1:$I$455</definedName>
    <definedName name="__xlnm_Print_Area_2">#REF!</definedName>
    <definedName name="__xlnm_Print_Titles_1">Orçamento!$A$1:$FJ$9</definedName>
    <definedName name="__xlnm_Print_Titles_2">#REF!</definedName>
    <definedName name="_xlnm._FilterDatabase" localSheetId="0" hidden="1">Orçamento!$A$8:$FJ$455</definedName>
    <definedName name="_xlnm.Print_Area" localSheetId="0">Orçamento!$A$1:$I$466</definedName>
    <definedName name="_xlnm.Print_Area" localSheetId="1">Resumo!$A$1:$E$46</definedName>
    <definedName name="Excel_BuiltIn_Print_Area" localSheetId="0">Orçamento!$A$1:$I$459</definedName>
    <definedName name="SHARED_FORMULA_0_19_0_19_0" localSheetId="2">#REF!+1</definedName>
    <definedName name="SHARED_FORMULA_0_19_0_19_0" localSheetId="1">#REF!+1</definedName>
    <definedName name="SHARED_FORMULA_0_19_0_19_0">#REF!+1</definedName>
    <definedName name="SHARED_FORMULA_6_101_6_101_4" localSheetId="2">ROUND(#REF!*#REF!,2)</definedName>
    <definedName name="SHARED_FORMULA_6_101_6_101_4" localSheetId="1">ROUND(#REF!*#REF!,2)</definedName>
    <definedName name="SHARED_FORMULA_6_101_6_101_4">ROUND(#REF!*#REF!,2)</definedName>
    <definedName name="SHARED_FORMULA_6_123_6_123_4" localSheetId="2">ROUND(#REF!*#REF!,2)</definedName>
    <definedName name="SHARED_FORMULA_6_123_6_123_4" localSheetId="1">ROUND(#REF!*#REF!,2)</definedName>
    <definedName name="SHARED_FORMULA_6_123_6_123_4">ROUND(#REF!*#REF!,2)</definedName>
    <definedName name="SHARED_FORMULA_6_131_6_131_3" localSheetId="2">#REF!*#REF!</definedName>
    <definedName name="SHARED_FORMULA_6_131_6_131_3" localSheetId="1">#REF!*#REF!</definedName>
    <definedName name="SHARED_FORMULA_6_131_6_131_3">#REF!*#REF!</definedName>
    <definedName name="SHARED_FORMULA_6_15_6_15_4" localSheetId="2">ROUND(#REF!*#REF!,2)</definedName>
    <definedName name="SHARED_FORMULA_6_15_6_15_4" localSheetId="1">ROUND(#REF!*#REF!,2)</definedName>
    <definedName name="SHARED_FORMULA_6_15_6_15_4">ROUND(#REF!*#REF!,2)</definedName>
    <definedName name="SHARED_FORMULA_6_155_6_155_3" localSheetId="2">#REF!*#REF!</definedName>
    <definedName name="SHARED_FORMULA_6_155_6_155_3" localSheetId="1">#REF!*#REF!</definedName>
    <definedName name="SHARED_FORMULA_6_155_6_155_3">#REF!*#REF!</definedName>
    <definedName name="SHARED_FORMULA_6_192_6_192_3" localSheetId="2">#REF!*#REF!</definedName>
    <definedName name="SHARED_FORMULA_6_192_6_192_3" localSheetId="1">#REF!*#REF!</definedName>
    <definedName name="SHARED_FORMULA_6_192_6_192_3">#REF!*#REF!</definedName>
    <definedName name="SHARED_FORMULA_6_212_6_212_3" localSheetId="2">#REF!*#REF!</definedName>
    <definedName name="SHARED_FORMULA_6_212_6_212_3">#REF!*#REF!</definedName>
    <definedName name="SHARED_FORMULA_6_221_6_221_3" localSheetId="2">#REF!*#REF!</definedName>
    <definedName name="SHARED_FORMULA_6_221_6_221_3">#REF!*#REF!</definedName>
    <definedName name="SHARED_FORMULA_6_238_6_238_3" localSheetId="2">#REF!*#REF!</definedName>
    <definedName name="SHARED_FORMULA_6_238_6_238_3">#REF!*#REF!</definedName>
    <definedName name="SHARED_FORMULA_6_247_6_247_3" localSheetId="2">#REF!*#REF!</definedName>
    <definedName name="SHARED_FORMULA_6_247_6_247_3">#REF!*#REF!</definedName>
    <definedName name="SHARED_FORMULA_6_292_6_292_3" localSheetId="2">#REF!*#REF!</definedName>
    <definedName name="SHARED_FORMULA_6_292_6_292_3">#REF!*#REF!</definedName>
    <definedName name="SHARED_FORMULA_6_311_6_311_3" localSheetId="2">#REF!*#REF!</definedName>
    <definedName name="SHARED_FORMULA_6_311_6_311_3">#REF!*#REF!</definedName>
    <definedName name="SHARED_FORMULA_6_324_6_324_3" localSheetId="2">#REF!*#REF!</definedName>
    <definedName name="SHARED_FORMULA_6_324_6_324_3">#REF!*#REF!</definedName>
    <definedName name="SHARED_FORMULA_6_334_6_334_3" localSheetId="2">#REF!*#REF!</definedName>
    <definedName name="SHARED_FORMULA_6_334_6_334_3">#REF!*#REF!</definedName>
    <definedName name="SHARED_FORMULA_6_354_6_354_3" localSheetId="2">#REF!*#REF!</definedName>
    <definedName name="SHARED_FORMULA_6_354_6_354_3">#REF!*#REF!</definedName>
    <definedName name="SHARED_FORMULA_6_369_6_369_3" localSheetId="2">#REF!*#REF!</definedName>
    <definedName name="SHARED_FORMULA_6_369_6_369_3">#REF!*#REF!</definedName>
    <definedName name="SHARED_FORMULA_6_43_6_43_3" localSheetId="2">#REF!*#REF!</definedName>
    <definedName name="SHARED_FORMULA_6_43_6_43_3">#REF!*#REF!</definedName>
    <definedName name="SHARED_FORMULA_6_473_6_473_3" localSheetId="2">#REF!*#REF!</definedName>
    <definedName name="SHARED_FORMULA_6_473_6_473_3">#REF!*#REF!</definedName>
    <definedName name="SHARED_FORMULA_6_481_6_481_3" localSheetId="2">#REF!*#REF!</definedName>
    <definedName name="SHARED_FORMULA_6_481_6_481_3">#REF!*#REF!</definedName>
    <definedName name="SHARED_FORMULA_6_496_6_496_3" localSheetId="2">#REF!*#REF!</definedName>
    <definedName name="SHARED_FORMULA_6_496_6_496_3">#REF!*#REF!</definedName>
    <definedName name="SHARED_FORMULA_6_543_6_543_3" localSheetId="2">#REF!*#REF!</definedName>
    <definedName name="SHARED_FORMULA_6_543_6_543_3">#REF!*#REF!</definedName>
    <definedName name="SHARED_FORMULA_6_600_6_600_3" localSheetId="2">#REF!*#REF!</definedName>
    <definedName name="SHARED_FORMULA_6_600_6_600_3">#REF!*#REF!</definedName>
    <definedName name="SHARED_FORMULA_6_67_6_67_3" localSheetId="2">#REF!*#REF!</definedName>
    <definedName name="SHARED_FORMULA_6_67_6_67_3">#REF!*#REF!</definedName>
    <definedName name="SHARED_FORMULA_6_77_6_77_3" localSheetId="2">#REF!*#REF!</definedName>
    <definedName name="SHARED_FORMULA_6_77_6_77_3">#REF!*#REF!</definedName>
    <definedName name="SHARED_FORMULA_6_93_6_93_4" localSheetId="2">ROUND(#REF!*#REF!,2)</definedName>
    <definedName name="SHARED_FORMULA_6_93_6_93_4" localSheetId="1">ROUND(#REF!*#REF!,2)</definedName>
    <definedName name="SHARED_FORMULA_6_93_6_93_4">ROUND(#REF!*#REF!,2)</definedName>
    <definedName name="SHARED_FORMULA_7_130_7_130_3" localSheetId="2">#REF!/#REF!*100</definedName>
    <definedName name="SHARED_FORMULA_7_130_7_130_3" localSheetId="1">#REF!/#REF!*100</definedName>
    <definedName name="SHARED_FORMULA_7_130_7_130_3">#REF!/#REF!*100</definedName>
    <definedName name="SHARED_FORMULA_7_154_7_154_3" localSheetId="2">#REF!/#REF!*100</definedName>
    <definedName name="SHARED_FORMULA_7_154_7_154_3" localSheetId="1">#REF!/#REF!*100</definedName>
    <definedName name="SHARED_FORMULA_7_154_7_154_3">#REF!/#REF!*100</definedName>
    <definedName name="SHARED_FORMULA_7_192_7_192_3" localSheetId="2">#REF!/#REF!*100</definedName>
    <definedName name="SHARED_FORMULA_7_192_7_192_3">#REF!/#REF!*100</definedName>
    <definedName name="SHARED_FORMULA_7_212_7_212_3" localSheetId="2">#REF!/#REF!*100</definedName>
    <definedName name="SHARED_FORMULA_7_212_7_212_3">#REF!/#REF!*100</definedName>
    <definedName name="SHARED_FORMULA_7_238_7_238_3" localSheetId="2">#REF!/#REF!*100</definedName>
    <definedName name="SHARED_FORMULA_7_238_7_238_3">#REF!/#REF!*100</definedName>
    <definedName name="SHARED_FORMULA_7_247_7_247_3" localSheetId="2">#REF!/#REF!*100</definedName>
    <definedName name="SHARED_FORMULA_7_247_7_247_3">#REF!/#REF!*100</definedName>
    <definedName name="SHARED_FORMULA_7_292_7_292_3" localSheetId="2">#REF!/#REF!*100</definedName>
    <definedName name="SHARED_FORMULA_7_292_7_292_3">#REF!/#REF!*100</definedName>
    <definedName name="SHARED_FORMULA_7_311_7_311_3" localSheetId="2">#REF!/#REF!*100</definedName>
    <definedName name="SHARED_FORMULA_7_311_7_311_3">#REF!/#REF!*100</definedName>
    <definedName name="SHARED_FORMULA_7_324_7_324_3" localSheetId="2">#REF!/#REF!*100</definedName>
    <definedName name="SHARED_FORMULA_7_324_7_324_3">#REF!/#REF!*100</definedName>
    <definedName name="SHARED_FORMULA_7_334_7_334_3" localSheetId="2">#REF!/#REF!*100</definedName>
    <definedName name="SHARED_FORMULA_7_334_7_334_3">#REF!/#REF!*100</definedName>
    <definedName name="SHARED_FORMULA_7_354_7_354_3" localSheetId="2">#REF!/#REF!*100</definedName>
    <definedName name="SHARED_FORMULA_7_354_7_354_3">#REF!/#REF!*100</definedName>
    <definedName name="SHARED_FORMULA_7_369_7_369_3" localSheetId="2">#REF!/#REF!*100</definedName>
    <definedName name="SHARED_FORMULA_7_369_7_369_3">#REF!/#REF!*100</definedName>
    <definedName name="SHARED_FORMULA_7_401_7_401_3" localSheetId="2">#REF!/#REF!*100</definedName>
    <definedName name="SHARED_FORMULA_7_401_7_401_3">#REF!/#REF!*100</definedName>
    <definedName name="SHARED_FORMULA_7_43_7_43_3" localSheetId="2">#REF!/#REF!*100</definedName>
    <definedName name="SHARED_FORMULA_7_43_7_43_3">#REF!/#REF!*100</definedName>
    <definedName name="SHARED_FORMULA_7_433_7_433_3" localSheetId="2">#REF!/#REF!*100</definedName>
    <definedName name="SHARED_FORMULA_7_433_7_433_3">#REF!/#REF!*100</definedName>
    <definedName name="SHARED_FORMULA_7_465_7_465_3" localSheetId="2">#REF!/#REF!*100</definedName>
    <definedName name="SHARED_FORMULA_7_465_7_465_3">#REF!/#REF!*100</definedName>
    <definedName name="SHARED_FORMULA_7_473_7_473_3" localSheetId="2">#REF!/#REF!*100</definedName>
    <definedName name="SHARED_FORMULA_7_473_7_473_3">#REF!/#REF!*100</definedName>
    <definedName name="SHARED_FORMULA_7_496_7_496_3" localSheetId="2">#REF!/#REF!*100</definedName>
    <definedName name="SHARED_FORMULA_7_496_7_496_3">#REF!/#REF!*100</definedName>
    <definedName name="SHARED_FORMULA_7_539_7_539_3" localSheetId="2">#REF!/#REF!*100</definedName>
    <definedName name="SHARED_FORMULA_7_539_7_539_3">#REF!/#REF!*100</definedName>
    <definedName name="SHARED_FORMULA_7_547_7_547_3" localSheetId="2">#REF!/#REF!*100</definedName>
    <definedName name="SHARED_FORMULA_7_547_7_547_3">#REF!/#REF!*100</definedName>
    <definedName name="SHARED_FORMULA_7_601_7_601_3" localSheetId="2">#REF!/#REF!*100</definedName>
    <definedName name="SHARED_FORMULA_7_601_7_601_3">#REF!/#REF!*100</definedName>
    <definedName name="SHARED_FORMULA_7_66_7_66_3" localSheetId="2">#REF!/#REF!*100</definedName>
    <definedName name="SHARED_FORMULA_7_66_7_66_3">#REF!/#REF!*100</definedName>
    <definedName name="SHARED_FORMULA_7_76_7_76_3" localSheetId="2">#REF!/#REF!*100</definedName>
    <definedName name="SHARED_FORMULA_7_76_7_76_3">#REF!/#REF!*100</definedName>
    <definedName name="SHARED_FORMULA_8_19_8_19_0" localSheetId="2">#REF!*#REF!</definedName>
    <definedName name="SHARED_FORMULA_8_19_8_19_0">#REF!*#REF!</definedName>
    <definedName name="_xlnm.Print_Titles" localSheetId="0">Orçamento!$9:$9</definedName>
    <definedName name="Z_041F944A_F080_4CD7_9E5D_81683873278D__wvu_FilterData" localSheetId="0">Orçamento!$A$9:$FI$458</definedName>
    <definedName name="Z_0C65BB43_08A7_4A32_983B_7E1952DBB851__wvu_FilterData" localSheetId="0">Orçamento!$A$9:$FI$458</definedName>
    <definedName name="Z_11842208_862C_4302_8112_CFC54850F18A__wvu_FilterData" localSheetId="0">Orçamento!$A$9:$FI$458</definedName>
    <definedName name="Z_121595FD_9130_41D0_A39A_EB57AEF42DFB__wvu_FilterData" localSheetId="0">Orçamento!$A$9:$FI$458</definedName>
    <definedName name="Z_29968698_A86A_456F_9240_BB3FE00129DB__wvu_FilterData" localSheetId="0">Orçamento!$A$9:$FI$458</definedName>
    <definedName name="Z_3050B060_338D_4C74_A3D6_09EC9D64D185__wvu_FilterData" localSheetId="0">Orçamento!$A$9:$FI$458</definedName>
    <definedName name="Z_30999B9E_2E65_4663_976F_9A54CE05102E__wvu_FilterData" localSheetId="0">Orçamento!$A$9:$FI$458</definedName>
    <definedName name="Z_30999B9E_2E65_4663_976F_9A54CE05102E__wvu_PrintArea" localSheetId="0">Orçamento!$A$1:$I$466</definedName>
    <definedName name="Z_30999B9E_2E65_4663_976F_9A54CE05102E__wvu_PrintTitles" localSheetId="0">Orçamento!$A$1:$FJ$9</definedName>
    <definedName name="Z_3281CC84_1267_46EA_9335_E2EE42368B3B__wvu_FilterData" localSheetId="0">Orçamento!$A$9:$FI$458</definedName>
    <definedName name="Z_36B0BF14_6074_47AB_BC43_955D173D6566__wvu_FilterData" localSheetId="0">Orçamento!$A$9:$FI$458</definedName>
    <definedName name="Z_37FA8F07_9D7A_418D_BC30_0AE0C3739A19__wvu_FilterData" localSheetId="0">Orçamento!$A$9:$I$455</definedName>
    <definedName name="Z_3907C21C_049C_498C_8B18_F1EC3B4D6931__wvu_FilterData" localSheetId="0">Orçamento!$A$9:$FI$458</definedName>
    <definedName name="Z_3B8348FD_7A00_44FD_ACF5_E6A19592872E_.wvu.Rows" localSheetId="2" hidden="1">Composiçoes!#REF!</definedName>
    <definedName name="Z_4A08931F_42CF_4050_92B9_55AA0C2B6180__wvu_FilterData" localSheetId="0">Orçamento!$A$9:$FI$458</definedName>
    <definedName name="Z_4AD59F0C_3B2B_444E_ACF5_09C5FDB28B0B_.wvu.Cols" localSheetId="0" hidden="1">Orçamento!$C$1:$C$65911</definedName>
    <definedName name="Z_4AD59F0C_3B2B_444E_ACF5_09C5FDB28B0B_.wvu.FilterData" localSheetId="0" hidden="1">Orçamento!$A$9:$FI$458</definedName>
    <definedName name="Z_4AD59F0C_3B2B_444E_ACF5_09C5FDB28B0B_.wvu.PrintArea" localSheetId="0" hidden="1">Orçamento!$A$1:$I$466</definedName>
    <definedName name="Z_4AD59F0C_3B2B_444E_ACF5_09C5FDB28B0B_.wvu.PrintTitles" localSheetId="0" hidden="1">Orçamento!$A$1:$FJ$9</definedName>
    <definedName name="Z_4DBC16B8_0CE2_49E4_9E00_3B1D3612F6F7__wvu_FilterData" localSheetId="0">Orçamento!$A$9:$FI$458</definedName>
    <definedName name="Z_4E466F96_1E38_4D93_8C97_107B4FF9BC49__wvu_FilterData" localSheetId="0">Orçamento!$A$9:$FI$458</definedName>
    <definedName name="Z_50160325_FDD6_4995_897D_2F4F0C6430EC__wvu_FilterData" localSheetId="0">Orçamento!$A$9:$I$455</definedName>
    <definedName name="Z_50160325_FDD6_4995_897D_2F4F0C6430EC__wvu_PrintArea" localSheetId="0">Orçamento!$A$1:$I$466</definedName>
    <definedName name="Z_50160325_FDD6_4995_897D_2F4F0C6430EC__wvu_PrintTitles" localSheetId="0">Orçamento!$A$1:$FJ$9</definedName>
    <definedName name="Z_51679F6D_52C9_495E_8CE0_A4AA589D4632__wvu_FilterData" localSheetId="0">Orçamento!$A$9:$I$455</definedName>
    <definedName name="Z_6068F06B_7D10_40CA_A46A_44B58D03C80F__wvu_FilterData" localSheetId="0">Orçamento!$A$9:$FI$458</definedName>
    <definedName name="Z_65A89EDC_E2EF_4E49_9370_82AFDB881213__wvu_FilterData" localSheetId="0">Orçamento!$A$9:$I$455</definedName>
    <definedName name="Z_718C2111_3D69_426A_BA97_0E009460266B__wvu_FilterData" localSheetId="0">Orçamento!$A$9:$FI$458</definedName>
    <definedName name="Z_75967868_52B9_42BE_98D8_4D43ADD3713A__wvu_FilterData" localSheetId="0">Orçamento!$A$9:$FI$458</definedName>
    <definedName name="Z_79770B32_8C0D_43F0_B47E_9D87E4843224__wvu_FilterData" localSheetId="0">Orçamento!$A$9:$FI$458</definedName>
    <definedName name="Z_7E2376B1_4B16_4A8A_A76E_DC4962F6046E__wvu_FilterData" localSheetId="0">Orçamento!$A$9:$FI$458</definedName>
    <definedName name="Z_8079C4F6_B071_43B9_AAF4_70F35830634E__wvu_FilterData" localSheetId="0">Orçamento!$A$9:$FI$458</definedName>
    <definedName name="Z_81053DC9_4CBB_4482_BB43_B88446655BF8__wvu_FilterData" localSheetId="0">Orçamento!$A$9:$FI$458</definedName>
    <definedName name="Z_8EC65F00_94CE_4AAC_901F_0F1A78C19FA2__wvu_FilterData" localSheetId="0">Orçamento!$A$9:$I$455</definedName>
    <definedName name="Z_90106184_017D_4058_AB65_2CEBCE4BB259__wvu_FilterData" localSheetId="0">Orçamento!$A$9:$FI$458</definedName>
    <definedName name="Z_A21605DE_B786_48AC_A715_5696A9090A39__wvu_FilterData" localSheetId="0">Orçamento!$A$9:$FI$458</definedName>
    <definedName name="Z_AE4FCEDC_B068_42BC_885D_4986470EAC2D__wvu_FilterData" localSheetId="0">Orçamento!$A$9:$FI$458</definedName>
    <definedName name="Z_B535EED3_096A_4559_AE37_6359A35C71B4_.wvu.Rows" localSheetId="2" hidden="1">Composiçoes!#REF!</definedName>
    <definedName name="Z_B8A4397F_5D03_46C2_BF6D_E0E150A813FD__wvu_FilterData" localSheetId="0">Orçamento!$A$9:$FI$458</definedName>
    <definedName name="Z_BA16F994_F9A4_4530_931C_2FF532C0C2C4__wvu_FilterData" localSheetId="0">Orçamento!$A$9:$FI$458</definedName>
    <definedName name="Z_BDEAF1A8_1C59_4E54_BD67_DFCD086BA033__wvu_FilterData" localSheetId="0">Orçamento!$A$9:$FI$458</definedName>
    <definedName name="Z_C4F721E7_5F48_46CF_A863_5E2FAD3308B0__wvu_FilterData" localSheetId="0">Orçamento!$A$9:$FI$458</definedName>
    <definedName name="Z_CC09A366_C6A3_4857_97A0_64EABF22978D__wvu_FilterData" localSheetId="0">Orçamento!$A$9:$FI$458</definedName>
    <definedName name="Z_CE6D2F78_279A_48FF_B90B_4CA40BF0D3DA__wvu_Cols" localSheetId="0">Orçamento!$C$1:$C$65911</definedName>
    <definedName name="Z_CE6D2F78_279A_48FF_B90B_4CA40BF0D3DA__wvu_FilterData" localSheetId="0">Orçamento!$A$9:$FI$458</definedName>
    <definedName name="Z_CE6D2F78_279A_48FF_B90B_4CA40BF0D3DA__wvu_PrintArea" localSheetId="0">Orçamento!$A$1:$I$466</definedName>
    <definedName name="Z_CE6D2F78_279A_48FF_B90B_4CA40BF0D3DA__wvu_PrintTitles" localSheetId="0">Orçamento!$A$1:$FJ$9</definedName>
    <definedName name="Z_D477B8F1_C26E_4ABB_A408_181FC0F46768__wvu_FilterData" localSheetId="0">Orçamento!$A$9:$FI$458</definedName>
    <definedName name="Z_DC70E180_A31B_408C_8B1D_744D6E321E66__wvu_Cols" localSheetId="0">Orçamento!$C$1:$C$65911</definedName>
    <definedName name="Z_DC70E180_A31B_408C_8B1D_744D6E321E66__wvu_FilterData" localSheetId="0">Orçamento!$A$9:$FI$458</definedName>
    <definedName name="Z_DC70E180_A31B_408C_8B1D_744D6E321E66__wvu_PrintArea" localSheetId="0">Orçamento!$A$1:$I$466</definedName>
    <definedName name="Z_DC70E180_A31B_408C_8B1D_744D6E321E66__wvu_PrintTitles" localSheetId="0">Orçamento!$A$1:$FJ$9</definedName>
    <definedName name="Z_DE5A8172_6272_466E_A808_5BD92C15F244__wvu_FilterData" localSheetId="0">Orçamento!$A$9:$FI$458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443" i="5" l="1"/>
  <c r="H442" i="5"/>
  <c r="H417" i="5"/>
  <c r="H418" i="5"/>
  <c r="H419" i="5"/>
  <c r="H416" i="5"/>
  <c r="H413" i="5"/>
  <c r="H414" i="5"/>
  <c r="H412" i="5"/>
  <c r="B29" i="12"/>
  <c r="H433" i="5"/>
  <c r="E432" i="5" s="1"/>
  <c r="H431" i="5"/>
  <c r="H430" i="5"/>
  <c r="H428" i="5"/>
  <c r="H427" i="5"/>
  <c r="H422" i="5"/>
  <c r="H423" i="5"/>
  <c r="H424" i="5"/>
  <c r="H425" i="5"/>
  <c r="H421" i="5"/>
  <c r="E415" i="5" l="1"/>
  <c r="E411" i="5"/>
  <c r="E426" i="5"/>
  <c r="E420" i="5"/>
  <c r="E429"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G22" i="9"/>
  <c r="G23" i="9"/>
  <c r="G21" i="9"/>
  <c r="G15" i="9"/>
  <c r="G16" i="9"/>
  <c r="G14" i="9"/>
  <c r="G19" i="9" l="1"/>
  <c r="G12" i="9"/>
  <c r="E410" i="5"/>
  <c r="C29" i="12" s="1"/>
  <c r="D29" i="12" s="1"/>
  <c r="E104" i="5"/>
  <c r="E103" i="5" s="1"/>
  <c r="C21" i="12" s="1"/>
  <c r="D21" i="12" s="1"/>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162" i="5"/>
  <c r="H97" i="5"/>
  <c r="H98" i="5"/>
  <c r="H99" i="5"/>
  <c r="H100" i="5"/>
  <c r="H101" i="5"/>
  <c r="H96" i="5"/>
  <c r="H82" i="5"/>
  <c r="H83" i="5"/>
  <c r="H84" i="5"/>
  <c r="H85" i="5"/>
  <c r="H86" i="5"/>
  <c r="H87" i="5"/>
  <c r="H88" i="5"/>
  <c r="H89" i="5"/>
  <c r="H90" i="5"/>
  <c r="H91" i="5"/>
  <c r="H92" i="5"/>
  <c r="H93" i="5"/>
  <c r="H94" i="5"/>
  <c r="H81" i="5"/>
  <c r="H75" i="5"/>
  <c r="H76" i="5"/>
  <c r="H77" i="5"/>
  <c r="H78" i="5"/>
  <c r="H79" i="5"/>
  <c r="H74" i="5"/>
  <c r="H45" i="5"/>
  <c r="H46" i="5"/>
  <c r="H47" i="5"/>
  <c r="H48" i="5"/>
  <c r="H49" i="5"/>
  <c r="H50" i="5"/>
  <c r="H51" i="5"/>
  <c r="H52" i="5"/>
  <c r="H53" i="5"/>
  <c r="H54" i="5"/>
  <c r="H55" i="5"/>
  <c r="H56" i="5"/>
  <c r="H57" i="5"/>
  <c r="H58" i="5"/>
  <c r="H59" i="5"/>
  <c r="H60" i="5"/>
  <c r="H61" i="5"/>
  <c r="H62" i="5"/>
  <c r="H63" i="5"/>
  <c r="H64" i="5"/>
  <c r="H65" i="5"/>
  <c r="H66" i="5"/>
  <c r="H67" i="5"/>
  <c r="H68" i="5"/>
  <c r="H69" i="5"/>
  <c r="H70" i="5"/>
  <c r="H71" i="5"/>
  <c r="H44" i="5"/>
  <c r="H37" i="5"/>
  <c r="H38" i="5"/>
  <c r="H39" i="5"/>
  <c r="H40" i="5"/>
  <c r="H41" i="5"/>
  <c r="H36" i="5"/>
  <c r="E161" i="5" l="1"/>
  <c r="E35" i="5"/>
  <c r="E34" i="5" s="1"/>
  <c r="C15" i="12" s="1"/>
  <c r="D15" i="12" s="1"/>
  <c r="E43" i="5"/>
  <c r="E42" i="5" s="1"/>
  <c r="C17" i="12" s="1"/>
  <c r="D17" i="12" s="1"/>
  <c r="E73" i="5"/>
  <c r="E80" i="5"/>
  <c r="H447" i="5"/>
  <c r="H448" i="5"/>
  <c r="H449" i="5"/>
  <c r="H450" i="5"/>
  <c r="H451" i="5"/>
  <c r="H452" i="5"/>
  <c r="H453" i="5"/>
  <c r="H446" i="5"/>
  <c r="H444" i="5"/>
  <c r="H441" i="5"/>
  <c r="H437" i="5"/>
  <c r="H438" i="5"/>
  <c r="H436" i="5"/>
  <c r="H382" i="5"/>
  <c r="H409" i="5"/>
  <c r="H381" i="5"/>
  <c r="H378" i="5"/>
  <c r="H374" i="5"/>
  <c r="H365" i="5"/>
  <c r="H363" i="5"/>
  <c r="H361" i="5"/>
  <c r="H291" i="5"/>
  <c r="H301" i="5"/>
  <c r="H312" i="5"/>
  <c r="H313" i="5"/>
  <c r="H102" i="5"/>
  <c r="H13" i="5"/>
  <c r="H14" i="5"/>
  <c r="H15" i="5"/>
  <c r="H16" i="5"/>
  <c r="H17" i="5"/>
  <c r="H18" i="5"/>
  <c r="H19" i="5"/>
  <c r="H20" i="5"/>
  <c r="H21" i="5"/>
  <c r="H22" i="5"/>
  <c r="H23" i="5"/>
  <c r="H24" i="5"/>
  <c r="H25" i="5"/>
  <c r="H26" i="5"/>
  <c r="H27" i="5"/>
  <c r="H28" i="5"/>
  <c r="H29" i="5"/>
  <c r="H30" i="5"/>
  <c r="H31" i="5"/>
  <c r="H32" i="5"/>
  <c r="H33" i="5"/>
  <c r="H12" i="5"/>
  <c r="H289" i="5"/>
  <c r="H290" i="5"/>
  <c r="H315" i="5"/>
  <c r="H316" i="5"/>
  <c r="H327" i="5"/>
  <c r="H333" i="5"/>
  <c r="H360" i="5"/>
  <c r="H366" i="5"/>
  <c r="H367" i="5"/>
  <c r="H368" i="5"/>
  <c r="H369" i="5"/>
  <c r="H370" i="5"/>
  <c r="H371" i="5"/>
  <c r="H372" i="5"/>
  <c r="H377" i="5"/>
  <c r="H384" i="5"/>
  <c r="H385" i="5"/>
  <c r="H386" i="5"/>
  <c r="H387" i="5"/>
  <c r="H388" i="5"/>
  <c r="H394" i="5"/>
  <c r="H395" i="5"/>
  <c r="H396" i="5"/>
  <c r="H397" i="5"/>
  <c r="H398" i="5"/>
  <c r="H399" i="5"/>
  <c r="H400" i="5"/>
  <c r="H401" i="5"/>
  <c r="H403" i="5"/>
  <c r="H404" i="5"/>
  <c r="H405" i="5"/>
  <c r="H439" i="5"/>
  <c r="H292" i="5"/>
  <c r="H293" i="5"/>
  <c r="H294" i="5"/>
  <c r="H295" i="5"/>
  <c r="H296" i="5"/>
  <c r="H297" i="5"/>
  <c r="H298" i="5"/>
  <c r="H314" i="5"/>
  <c r="H349" i="5"/>
  <c r="H350" i="5"/>
  <c r="H351" i="5"/>
  <c r="H352" i="5"/>
  <c r="H376" i="5"/>
  <c r="H406" i="5"/>
  <c r="H408" i="5"/>
  <c r="H454" i="5"/>
  <c r="H299" i="5"/>
  <c r="H300" i="5"/>
  <c r="H302" i="5"/>
  <c r="H303" i="5"/>
  <c r="H304" i="5"/>
  <c r="H305" i="5"/>
  <c r="H306" i="5"/>
  <c r="H307" i="5"/>
  <c r="H308" i="5"/>
  <c r="H309" i="5"/>
  <c r="H310" i="5"/>
  <c r="H311" i="5"/>
  <c r="H317" i="5"/>
  <c r="H318" i="5"/>
  <c r="H319" i="5"/>
  <c r="H320" i="5"/>
  <c r="H321" i="5"/>
  <c r="H322" i="5"/>
  <c r="H323" i="5"/>
  <c r="H324" i="5"/>
  <c r="H325" i="5"/>
  <c r="H326" i="5"/>
  <c r="H328" i="5"/>
  <c r="H329" i="5"/>
  <c r="H330" i="5"/>
  <c r="H331" i="5"/>
  <c r="H332" i="5"/>
  <c r="H334" i="5"/>
  <c r="H335" i="5"/>
  <c r="H336" i="5"/>
  <c r="H337" i="5"/>
  <c r="H338" i="5"/>
  <c r="H339" i="5"/>
  <c r="H341" i="5"/>
  <c r="H342" i="5"/>
  <c r="H343" i="5"/>
  <c r="H344" i="5"/>
  <c r="H345" i="5"/>
  <c r="H346" i="5"/>
  <c r="H347" i="5"/>
  <c r="H348" i="5"/>
  <c r="H355" i="5"/>
  <c r="H356" i="5"/>
  <c r="H357" i="5"/>
  <c r="H358" i="5"/>
  <c r="H359" i="5"/>
  <c r="H364" i="5"/>
  <c r="H375" i="5"/>
  <c r="H383" i="5"/>
  <c r="H389" i="5"/>
  <c r="H390" i="5"/>
  <c r="H391" i="5"/>
  <c r="H392" i="5"/>
  <c r="H393" i="5"/>
  <c r="H402" i="5"/>
  <c r="H407" i="5"/>
  <c r="E440" i="5" l="1"/>
  <c r="E354" i="5"/>
  <c r="E340" i="5"/>
  <c r="E362" i="5"/>
  <c r="E373" i="5"/>
  <c r="E380" i="5"/>
  <c r="E379" i="5" s="1"/>
  <c r="C27" i="12" s="1"/>
  <c r="D27" i="12" s="1"/>
  <c r="E288" i="5"/>
  <c r="E160" i="5" s="1"/>
  <c r="C23" i="12" s="1"/>
  <c r="D23" i="12" s="1"/>
  <c r="E435" i="5"/>
  <c r="E445" i="5"/>
  <c r="E11" i="5"/>
  <c r="E10" i="5" s="1"/>
  <c r="C13" i="12" s="1"/>
  <c r="E95" i="5"/>
  <c r="D13" i="12" l="1"/>
  <c r="E434" i="5"/>
  <c r="C31" i="12" s="1"/>
  <c r="D31" i="12" s="1"/>
  <c r="E353" i="5"/>
  <c r="E72" i="5"/>
  <c r="C19" i="12" s="1"/>
  <c r="C25" i="12" l="1"/>
  <c r="D25" i="12" s="1"/>
  <c r="G455" i="5"/>
  <c r="D19" i="12"/>
  <c r="I442" i="5" l="1"/>
  <c r="I443" i="5"/>
  <c r="D33" i="12"/>
  <c r="C35" i="12" s="1"/>
  <c r="E23" i="12" s="1"/>
  <c r="I416" i="5"/>
  <c r="I419" i="5"/>
  <c r="I415" i="5"/>
  <c r="I418" i="5"/>
  <c r="I417" i="5"/>
  <c r="I414" i="5"/>
  <c r="I412" i="5"/>
  <c r="I413" i="5"/>
  <c r="I411" i="5"/>
  <c r="C33" i="12"/>
  <c r="I427" i="5"/>
  <c r="I423" i="5"/>
  <c r="I421" i="5"/>
  <c r="I431" i="5"/>
  <c r="I428" i="5"/>
  <c r="I430" i="5"/>
  <c r="I432" i="5"/>
  <c r="I422" i="5"/>
  <c r="I424" i="5"/>
  <c r="I425" i="5"/>
  <c r="I433" i="5"/>
  <c r="I426" i="5"/>
  <c r="I420" i="5"/>
  <c r="I429" i="5"/>
  <c r="I410" i="5"/>
  <c r="E29" i="12" s="1"/>
  <c r="I447" i="5"/>
  <c r="I449" i="5"/>
  <c r="I451" i="5"/>
  <c r="I453" i="5"/>
  <c r="I445" i="5"/>
  <c r="I440" i="5"/>
  <c r="I438" i="5"/>
  <c r="I439" i="5"/>
  <c r="I435" i="5"/>
  <c r="I382" i="5"/>
  <c r="I384" i="5"/>
  <c r="I386" i="5"/>
  <c r="I388" i="5"/>
  <c r="I390" i="5"/>
  <c r="I392" i="5"/>
  <c r="I394" i="5"/>
  <c r="I396" i="5"/>
  <c r="I398" i="5"/>
  <c r="I400" i="5"/>
  <c r="I402" i="5"/>
  <c r="I404" i="5"/>
  <c r="I406" i="5"/>
  <c r="I408" i="5"/>
  <c r="I381" i="5"/>
  <c r="I379" i="5"/>
  <c r="I376" i="5"/>
  <c r="I378" i="5"/>
  <c r="I373" i="5"/>
  <c r="I365" i="5"/>
  <c r="I367" i="5"/>
  <c r="I369" i="5"/>
  <c r="I371" i="5"/>
  <c r="I363" i="5"/>
  <c r="I356" i="5"/>
  <c r="I358" i="5"/>
  <c r="I360" i="5"/>
  <c r="I355" i="5"/>
  <c r="I353" i="5"/>
  <c r="I343" i="5"/>
  <c r="I345" i="5"/>
  <c r="I347" i="5"/>
  <c r="I349" i="5"/>
  <c r="I351" i="5"/>
  <c r="I290" i="5"/>
  <c r="I292" i="5"/>
  <c r="I294" i="5"/>
  <c r="I296" i="5"/>
  <c r="I298" i="5"/>
  <c r="I300" i="5"/>
  <c r="I302" i="5"/>
  <c r="I304" i="5"/>
  <c r="I306" i="5"/>
  <c r="I308" i="5"/>
  <c r="I310" i="5"/>
  <c r="I312" i="5"/>
  <c r="I314" i="5"/>
  <c r="I316" i="5"/>
  <c r="I318" i="5"/>
  <c r="I320" i="5"/>
  <c r="I322" i="5"/>
  <c r="I324" i="5"/>
  <c r="I326" i="5"/>
  <c r="I328" i="5"/>
  <c r="I330" i="5"/>
  <c r="I332" i="5"/>
  <c r="I334" i="5"/>
  <c r="I336" i="5"/>
  <c r="I338" i="5"/>
  <c r="I289" i="5"/>
  <c r="I288" i="5"/>
  <c r="I164" i="5"/>
  <c r="I166" i="5"/>
  <c r="I168" i="5"/>
  <c r="I170" i="5"/>
  <c r="I172" i="5"/>
  <c r="I174" i="5"/>
  <c r="I176" i="5"/>
  <c r="I448" i="5"/>
  <c r="I450" i="5"/>
  <c r="I452" i="5"/>
  <c r="I454" i="5"/>
  <c r="I444" i="5"/>
  <c r="I446" i="5"/>
  <c r="I441" i="5"/>
  <c r="I437" i="5"/>
  <c r="I436" i="5"/>
  <c r="I434" i="5"/>
  <c r="I383" i="5"/>
  <c r="I385" i="5"/>
  <c r="I387" i="5"/>
  <c r="I389" i="5"/>
  <c r="I391" i="5"/>
  <c r="I393" i="5"/>
  <c r="I395" i="5"/>
  <c r="I397" i="5"/>
  <c r="I399" i="5"/>
  <c r="I401" i="5"/>
  <c r="I403" i="5"/>
  <c r="I405" i="5"/>
  <c r="I407" i="5"/>
  <c r="I409" i="5"/>
  <c r="I380" i="5"/>
  <c r="I375" i="5"/>
  <c r="I377" i="5"/>
  <c r="I374" i="5"/>
  <c r="I364" i="5"/>
  <c r="I366" i="5"/>
  <c r="I368" i="5"/>
  <c r="I370" i="5"/>
  <c r="I372" i="5"/>
  <c r="I362" i="5"/>
  <c r="I357" i="5"/>
  <c r="I359" i="5"/>
  <c r="I361" i="5"/>
  <c r="I354" i="5"/>
  <c r="I342" i="5"/>
  <c r="I344" i="5"/>
  <c r="I346" i="5"/>
  <c r="I348" i="5"/>
  <c r="I350" i="5"/>
  <c r="I352" i="5"/>
  <c r="I341" i="5"/>
  <c r="I291" i="5"/>
  <c r="I293" i="5"/>
  <c r="I295" i="5"/>
  <c r="I297" i="5"/>
  <c r="I299" i="5"/>
  <c r="I301" i="5"/>
  <c r="I303" i="5"/>
  <c r="I305" i="5"/>
  <c r="I307" i="5"/>
  <c r="I309" i="5"/>
  <c r="I311" i="5"/>
  <c r="I313" i="5"/>
  <c r="I315" i="5"/>
  <c r="I317" i="5"/>
  <c r="I319" i="5"/>
  <c r="I321" i="5"/>
  <c r="I323" i="5"/>
  <c r="I325" i="5"/>
  <c r="I327" i="5"/>
  <c r="I329" i="5"/>
  <c r="I331" i="5"/>
  <c r="I333" i="5"/>
  <c r="I335" i="5"/>
  <c r="I337" i="5"/>
  <c r="I339" i="5"/>
  <c r="I340" i="5"/>
  <c r="I163" i="5"/>
  <c r="I165" i="5"/>
  <c r="I167" i="5"/>
  <c r="I169" i="5"/>
  <c r="I171" i="5"/>
  <c r="I173" i="5"/>
  <c r="I175" i="5"/>
  <c r="I177" i="5"/>
  <c r="I178" i="5"/>
  <c r="I181" i="5"/>
  <c r="I183" i="5"/>
  <c r="I185" i="5"/>
  <c r="I187" i="5"/>
  <c r="I189" i="5"/>
  <c r="I191" i="5"/>
  <c r="I193" i="5"/>
  <c r="I195" i="5"/>
  <c r="I197" i="5"/>
  <c r="I199" i="5"/>
  <c r="I201" i="5"/>
  <c r="I203" i="5"/>
  <c r="I205" i="5"/>
  <c r="I207" i="5"/>
  <c r="I209" i="5"/>
  <c r="I211" i="5"/>
  <c r="I213" i="5"/>
  <c r="I215" i="5"/>
  <c r="I217" i="5"/>
  <c r="I219" i="5"/>
  <c r="I221" i="5"/>
  <c r="I223" i="5"/>
  <c r="I225" i="5"/>
  <c r="I227" i="5"/>
  <c r="I229" i="5"/>
  <c r="I231" i="5"/>
  <c r="I233" i="5"/>
  <c r="I235" i="5"/>
  <c r="I237" i="5"/>
  <c r="I239" i="5"/>
  <c r="I241" i="5"/>
  <c r="I243" i="5"/>
  <c r="I245" i="5"/>
  <c r="I247" i="5"/>
  <c r="I249" i="5"/>
  <c r="I251" i="5"/>
  <c r="I253" i="5"/>
  <c r="I255" i="5"/>
  <c r="I257" i="5"/>
  <c r="I259" i="5"/>
  <c r="I261" i="5"/>
  <c r="I263" i="5"/>
  <c r="I265" i="5"/>
  <c r="I267" i="5"/>
  <c r="I269" i="5"/>
  <c r="I271" i="5"/>
  <c r="I273" i="5"/>
  <c r="I275" i="5"/>
  <c r="I277" i="5"/>
  <c r="I279" i="5"/>
  <c r="I281" i="5"/>
  <c r="I283" i="5"/>
  <c r="I285" i="5"/>
  <c r="I287" i="5"/>
  <c r="I162" i="5"/>
  <c r="I160" i="5"/>
  <c r="I107" i="5"/>
  <c r="I109" i="5"/>
  <c r="I111" i="5"/>
  <c r="I113" i="5"/>
  <c r="I115" i="5"/>
  <c r="I117" i="5"/>
  <c r="I119" i="5"/>
  <c r="I121" i="5"/>
  <c r="I123" i="5"/>
  <c r="I125" i="5"/>
  <c r="I127" i="5"/>
  <c r="I129" i="5"/>
  <c r="I131" i="5"/>
  <c r="I133" i="5"/>
  <c r="I135" i="5"/>
  <c r="I137" i="5"/>
  <c r="I139" i="5"/>
  <c r="I141" i="5"/>
  <c r="I143" i="5"/>
  <c r="I145" i="5"/>
  <c r="I147" i="5"/>
  <c r="I149" i="5"/>
  <c r="I151" i="5"/>
  <c r="I153" i="5"/>
  <c r="I155" i="5"/>
  <c r="I157" i="5"/>
  <c r="I159" i="5"/>
  <c r="I179" i="5"/>
  <c r="I180" i="5"/>
  <c r="I182" i="5"/>
  <c r="I184" i="5"/>
  <c r="I186" i="5"/>
  <c r="I188" i="5"/>
  <c r="I190" i="5"/>
  <c r="I192" i="5"/>
  <c r="I194" i="5"/>
  <c r="I196" i="5"/>
  <c r="I198" i="5"/>
  <c r="I200" i="5"/>
  <c r="I202" i="5"/>
  <c r="I204" i="5"/>
  <c r="I206" i="5"/>
  <c r="I208" i="5"/>
  <c r="I210" i="5"/>
  <c r="I212" i="5"/>
  <c r="I214" i="5"/>
  <c r="I216" i="5"/>
  <c r="I218" i="5"/>
  <c r="I220" i="5"/>
  <c r="I222" i="5"/>
  <c r="I224" i="5"/>
  <c r="I226" i="5"/>
  <c r="I228" i="5"/>
  <c r="I230" i="5"/>
  <c r="I232" i="5"/>
  <c r="I234" i="5"/>
  <c r="I236" i="5"/>
  <c r="I238" i="5"/>
  <c r="I240" i="5"/>
  <c r="I242" i="5"/>
  <c r="I244" i="5"/>
  <c r="I246" i="5"/>
  <c r="I248" i="5"/>
  <c r="I250" i="5"/>
  <c r="I252" i="5"/>
  <c r="I254" i="5"/>
  <c r="I256" i="5"/>
  <c r="I258" i="5"/>
  <c r="I260" i="5"/>
  <c r="I262" i="5"/>
  <c r="I264" i="5"/>
  <c r="I266" i="5"/>
  <c r="I268" i="5"/>
  <c r="I270" i="5"/>
  <c r="I272" i="5"/>
  <c r="I274" i="5"/>
  <c r="I276" i="5"/>
  <c r="I278" i="5"/>
  <c r="I280" i="5"/>
  <c r="I282" i="5"/>
  <c r="I284" i="5"/>
  <c r="I286" i="5"/>
  <c r="I161" i="5"/>
  <c r="I106" i="5"/>
  <c r="I108" i="5"/>
  <c r="I110" i="5"/>
  <c r="I112" i="5"/>
  <c r="I114" i="5"/>
  <c r="I116" i="5"/>
  <c r="I118" i="5"/>
  <c r="I120" i="5"/>
  <c r="I122" i="5"/>
  <c r="I124" i="5"/>
  <c r="I126" i="5"/>
  <c r="I128" i="5"/>
  <c r="I130" i="5"/>
  <c r="I132" i="5"/>
  <c r="I134" i="5"/>
  <c r="I136" i="5"/>
  <c r="I138" i="5"/>
  <c r="I140" i="5"/>
  <c r="I142" i="5"/>
  <c r="I144" i="5"/>
  <c r="I146" i="5"/>
  <c r="I148" i="5"/>
  <c r="I150" i="5"/>
  <c r="I152" i="5"/>
  <c r="I154" i="5"/>
  <c r="I156" i="5"/>
  <c r="I158" i="5"/>
  <c r="I105" i="5"/>
  <c r="I103" i="5"/>
  <c r="I98" i="5"/>
  <c r="I100" i="5"/>
  <c r="I82" i="5"/>
  <c r="I84" i="5"/>
  <c r="I86" i="5"/>
  <c r="I88" i="5"/>
  <c r="I90" i="5"/>
  <c r="I92" i="5"/>
  <c r="I94" i="5"/>
  <c r="I75" i="5"/>
  <c r="I77" i="5"/>
  <c r="I79" i="5"/>
  <c r="I73" i="5"/>
  <c r="I45" i="5"/>
  <c r="I47" i="5"/>
  <c r="I49" i="5"/>
  <c r="I51" i="5"/>
  <c r="I53" i="5"/>
  <c r="I55" i="5"/>
  <c r="I57" i="5"/>
  <c r="I59" i="5"/>
  <c r="I61" i="5"/>
  <c r="I63" i="5"/>
  <c r="I65" i="5"/>
  <c r="I67" i="5"/>
  <c r="I69" i="5"/>
  <c r="I71" i="5"/>
  <c r="I43" i="5"/>
  <c r="I37" i="5"/>
  <c r="I39" i="5"/>
  <c r="I41" i="5"/>
  <c r="I35" i="5"/>
  <c r="I13" i="5"/>
  <c r="I15" i="5"/>
  <c r="I17" i="5"/>
  <c r="I19" i="5"/>
  <c r="I21" i="5"/>
  <c r="I23" i="5"/>
  <c r="I25" i="5"/>
  <c r="I27" i="5"/>
  <c r="I29" i="5"/>
  <c r="I31" i="5"/>
  <c r="I33" i="5"/>
  <c r="I11" i="5"/>
  <c r="G457" i="5"/>
  <c r="H6" i="5" s="1"/>
  <c r="I104" i="5"/>
  <c r="I97" i="5"/>
  <c r="I99" i="5"/>
  <c r="I101" i="5"/>
  <c r="I96" i="5"/>
  <c r="I83" i="5"/>
  <c r="I85" i="5"/>
  <c r="I87" i="5"/>
  <c r="I89" i="5"/>
  <c r="I91" i="5"/>
  <c r="I93" i="5"/>
  <c r="I81" i="5"/>
  <c r="I80" i="5"/>
  <c r="I76" i="5"/>
  <c r="I78" i="5"/>
  <c r="I74" i="5"/>
  <c r="I46" i="5"/>
  <c r="I48" i="5"/>
  <c r="I50" i="5"/>
  <c r="I52" i="5"/>
  <c r="I54" i="5"/>
  <c r="I56" i="5"/>
  <c r="I58" i="5"/>
  <c r="I60" i="5"/>
  <c r="I62" i="5"/>
  <c r="I64" i="5"/>
  <c r="I66" i="5"/>
  <c r="I68" i="5"/>
  <c r="I70" i="5"/>
  <c r="I44" i="5"/>
  <c r="I42" i="5"/>
  <c r="I38" i="5"/>
  <c r="I40" i="5"/>
  <c r="I36" i="5"/>
  <c r="I34" i="5"/>
  <c r="I14" i="5"/>
  <c r="I16" i="5"/>
  <c r="I18" i="5"/>
  <c r="I20" i="5"/>
  <c r="I22" i="5"/>
  <c r="I24" i="5"/>
  <c r="I26" i="5"/>
  <c r="I28" i="5"/>
  <c r="I30" i="5"/>
  <c r="I32" i="5"/>
  <c r="I12" i="5"/>
  <c r="I10" i="5"/>
  <c r="I102" i="5"/>
  <c r="I95" i="5"/>
  <c r="I72" i="5"/>
  <c r="E25" i="12" l="1"/>
  <c r="E21" i="12"/>
  <c r="E13" i="12"/>
  <c r="E27" i="12"/>
  <c r="E17" i="12"/>
  <c r="E19" i="12"/>
  <c r="E15" i="12"/>
  <c r="E31" i="12"/>
  <c r="I455" i="5"/>
  <c r="I457" i="5" s="1"/>
  <c r="E33" i="12" l="1"/>
</calcChain>
</file>

<file path=xl/sharedStrings.xml><?xml version="1.0" encoding="utf-8"?>
<sst xmlns="http://schemas.openxmlformats.org/spreadsheetml/2006/main" count="2156" uniqueCount="1285">
  <si>
    <t>Código</t>
  </si>
  <si>
    <t>Descrição</t>
  </si>
  <si>
    <t>Unidade</t>
  </si>
  <si>
    <t>Preço</t>
  </si>
  <si>
    <t>M</t>
  </si>
  <si>
    <t>M2</t>
  </si>
  <si>
    <t>H</t>
  </si>
  <si>
    <t>M3</t>
  </si>
  <si>
    <t>COBERTURA</t>
  </si>
  <si>
    <t>INSTALACOES HIDRO SANITARIAS</t>
  </si>
  <si>
    <t>PAREDES/PAINEIS</t>
  </si>
  <si>
    <t>PISOS</t>
  </si>
  <si>
    <t xml:space="preserve">OBRA: </t>
  </si>
  <si>
    <t>Endereço :</t>
  </si>
  <si>
    <t xml:space="preserve">TAB.  REF.: </t>
  </si>
  <si>
    <t>ITEM</t>
  </si>
  <si>
    <t>Ref.</t>
  </si>
  <si>
    <t>DESCRIÇÃO DOS SERVIÇOS</t>
  </si>
  <si>
    <t>Un.</t>
  </si>
  <si>
    <t>Qtd.</t>
  </si>
  <si>
    <t xml:space="preserve">Preço un. </t>
  </si>
  <si>
    <t xml:space="preserve">Preço TOTAL </t>
  </si>
  <si>
    <t xml:space="preserve">% </t>
  </si>
  <si>
    <t xml:space="preserve">SERVIÇOS PRELIMINARES </t>
  </si>
  <si>
    <t>01.01</t>
  </si>
  <si>
    <t>DEMOLIÇÕES E RETIRADAS</t>
  </si>
  <si>
    <t>01.01.01</t>
  </si>
  <si>
    <t>01.01.02</t>
  </si>
  <si>
    <t>01.01.04</t>
  </si>
  <si>
    <t>01.01.05</t>
  </si>
  <si>
    <t>01.01.07</t>
  </si>
  <si>
    <t>02.01</t>
  </si>
  <si>
    <t>03.01</t>
  </si>
  <si>
    <t>PAREDES E MUROS EXTERNOS</t>
  </si>
  <si>
    <t>SERVIÇOS COMPLEMENTARES</t>
  </si>
  <si>
    <t>04.01</t>
  </si>
  <si>
    <t>LIMPEZA FINAL DE OBRA</t>
  </si>
  <si>
    <t xml:space="preserve">TOTAL GERAL </t>
  </si>
  <si>
    <t>REVESTIMENTO</t>
  </si>
  <si>
    <t>ESQUADRIAS</t>
  </si>
  <si>
    <t>01.01.08</t>
  </si>
  <si>
    <t>01.01.09</t>
  </si>
  <si>
    <t>01.01.10</t>
  </si>
  <si>
    <t>01.01.11</t>
  </si>
  <si>
    <t>01.01.12</t>
  </si>
  <si>
    <t>01.01.13</t>
  </si>
  <si>
    <t>01.01.14</t>
  </si>
  <si>
    <t>01.01.15</t>
  </si>
  <si>
    <t>01.01.16</t>
  </si>
  <si>
    <t>01.01.17</t>
  </si>
  <si>
    <t>02.01.02</t>
  </si>
  <si>
    <t>03.01.01</t>
  </si>
  <si>
    <t>03.01.02</t>
  </si>
  <si>
    <t>03.01.03</t>
  </si>
  <si>
    <t>03.01.04</t>
  </si>
  <si>
    <t>03.01.05</t>
  </si>
  <si>
    <t>04.01.01</t>
  </si>
  <si>
    <t>04.01.02</t>
  </si>
  <si>
    <t>04.01.03</t>
  </si>
  <si>
    <t>04.01.04</t>
  </si>
  <si>
    <t>04.01.05</t>
  </si>
  <si>
    <t>05.01.06</t>
  </si>
  <si>
    <t>05.01.08</t>
  </si>
  <si>
    <t>05.01.09</t>
  </si>
  <si>
    <t>05.01.10</t>
  </si>
  <si>
    <t>05.01.11</t>
  </si>
  <si>
    <t>05.01.12</t>
  </si>
  <si>
    <t>05.01.13</t>
  </si>
  <si>
    <t>05.01.14</t>
  </si>
  <si>
    <t>05.01.15</t>
  </si>
  <si>
    <t>05.01.18</t>
  </si>
  <si>
    <t>05.01</t>
  </si>
  <si>
    <t>06.01</t>
  </si>
  <si>
    <t>06.01.01</t>
  </si>
  <si>
    <t>06.01.02</t>
  </si>
  <si>
    <t>06.01.03</t>
  </si>
  <si>
    <t>06.01.04</t>
  </si>
  <si>
    <t>06.01.05</t>
  </si>
  <si>
    <t>06.01.06</t>
  </si>
  <si>
    <t>06.01.07</t>
  </si>
  <si>
    <t>06.01.08</t>
  </si>
  <si>
    <t>06.01.09</t>
  </si>
  <si>
    <t>06.01.10</t>
  </si>
  <si>
    <t>06.01.11</t>
  </si>
  <si>
    <t>06.01.12</t>
  </si>
  <si>
    <t>06.01.13</t>
  </si>
  <si>
    <t>06.01.14</t>
  </si>
  <si>
    <t>06.01.16</t>
  </si>
  <si>
    <t>06.01.17</t>
  </si>
  <si>
    <t>06.01.18</t>
  </si>
  <si>
    <t>06.01.19</t>
  </si>
  <si>
    <t>06.01.20</t>
  </si>
  <si>
    <t>06.01.21</t>
  </si>
  <si>
    <t>06.01.22</t>
  </si>
  <si>
    <t>06.01.23</t>
  </si>
  <si>
    <t>06.01.24</t>
  </si>
  <si>
    <t>06.01.25</t>
  </si>
  <si>
    <t>06.01.26</t>
  </si>
  <si>
    <t>06.01.27</t>
  </si>
  <si>
    <t>06.01.28</t>
  </si>
  <si>
    <t>06.01.29</t>
  </si>
  <si>
    <t>06.01.30</t>
  </si>
  <si>
    <t>06.01.31</t>
  </si>
  <si>
    <t>06.01.32</t>
  </si>
  <si>
    <t>06.01.33</t>
  </si>
  <si>
    <t>06.01.34</t>
  </si>
  <si>
    <t>06.01.35</t>
  </si>
  <si>
    <t>06.01.36</t>
  </si>
  <si>
    <t>06.01.37</t>
  </si>
  <si>
    <t>06.01.41</t>
  </si>
  <si>
    <t>06.01.42</t>
  </si>
  <si>
    <t>06.01.43</t>
  </si>
  <si>
    <t>06.01.44</t>
  </si>
  <si>
    <t>06.01.45</t>
  </si>
  <si>
    <t>06.01.46</t>
  </si>
  <si>
    <t>06.01.47</t>
  </si>
  <si>
    <t>06.01.48</t>
  </si>
  <si>
    <t>06.01.49</t>
  </si>
  <si>
    <t>06.01.50</t>
  </si>
  <si>
    <t>06.01.51</t>
  </si>
  <si>
    <t>07.01</t>
  </si>
  <si>
    <t>07.01.01</t>
  </si>
  <si>
    <t>07.01.03</t>
  </si>
  <si>
    <t>08.01</t>
  </si>
  <si>
    <t>09.01</t>
  </si>
  <si>
    <t>09.01.01</t>
  </si>
  <si>
    <t>09.01.02</t>
  </si>
  <si>
    <t>09.01.03</t>
  </si>
  <si>
    <t>INSTALAÇÕES SANITÁRIAS</t>
  </si>
  <si>
    <t>INSTALAÇÕES ESPECIAIS</t>
  </si>
  <si>
    <t>07.02</t>
  </si>
  <si>
    <t>07.02.01</t>
  </si>
  <si>
    <t>07.02.02</t>
  </si>
  <si>
    <t>07.02.03</t>
  </si>
  <si>
    <t>07.02.04</t>
  </si>
  <si>
    <t>07.02.05</t>
  </si>
  <si>
    <t>07.02.06</t>
  </si>
  <si>
    <t>07.02.07</t>
  </si>
  <si>
    <t>07.02.08</t>
  </si>
  <si>
    <t>ATA DE MANUTENÇÃO PARA EDIFICIOS DA SAUDE</t>
  </si>
  <si>
    <t>MUNICÍPIO DE ITAPEVI</t>
  </si>
  <si>
    <t>INSTALACÕES ELÉTRICAS</t>
  </si>
  <si>
    <t>04.02</t>
  </si>
  <si>
    <t>kg</t>
  </si>
  <si>
    <t>04.03</t>
  </si>
  <si>
    <t>04.07.040</t>
  </si>
  <si>
    <t>04.20.040</t>
  </si>
  <si>
    <t>04.21.200</t>
  </si>
  <si>
    <t>06.02</t>
  </si>
  <si>
    <t>09.02</t>
  </si>
  <si>
    <t>14.30.300</t>
  </si>
  <si>
    <t>15.01.010</t>
  </si>
  <si>
    <t>15.01.020</t>
  </si>
  <si>
    <t>15.01.030</t>
  </si>
  <si>
    <t>15.01.040</t>
  </si>
  <si>
    <t>15.01.120</t>
  </si>
  <si>
    <t>15.01.130</t>
  </si>
  <si>
    <t>15.01.140</t>
  </si>
  <si>
    <t>15.01.330</t>
  </si>
  <si>
    <t>16.03.020</t>
  </si>
  <si>
    <t>16.03.030</t>
  </si>
  <si>
    <t>16.03.300</t>
  </si>
  <si>
    <t>16.12.200</t>
  </si>
  <si>
    <t>16.12.220</t>
  </si>
  <si>
    <t>16.13.130</t>
  </si>
  <si>
    <t>16.40.140</t>
  </si>
  <si>
    <t>16.40.150</t>
  </si>
  <si>
    <t>18.06.410</t>
  </si>
  <si>
    <t>18.06.510</t>
  </si>
  <si>
    <t>21.01.100</t>
  </si>
  <si>
    <t>21.02.281</t>
  </si>
  <si>
    <t>21.10.071</t>
  </si>
  <si>
    <t>22.03.040</t>
  </si>
  <si>
    <t>24.03.310</t>
  </si>
  <si>
    <t>27.04.050</t>
  </si>
  <si>
    <t>35.20.010</t>
  </si>
  <si>
    <t>41.07.070</t>
  </si>
  <si>
    <t>41.09.750</t>
  </si>
  <si>
    <t>41.13.200</t>
  </si>
  <si>
    <t>41.14.070</t>
  </si>
  <si>
    <t>41.14.090</t>
  </si>
  <si>
    <t>41.31.040</t>
  </si>
  <si>
    <t>44.03.590</t>
  </si>
  <si>
    <t>44.03.720</t>
  </si>
  <si>
    <t>44.06.400</t>
  </si>
  <si>
    <t>44.20.650</t>
  </si>
  <si>
    <t>49.04.010</t>
  </si>
  <si>
    <t>TETO</t>
  </si>
  <si>
    <t>07.03.01</t>
  </si>
  <si>
    <t>07.03.02</t>
  </si>
  <si>
    <t>ACESSÓRIOS</t>
  </si>
  <si>
    <t>07.03.03</t>
  </si>
  <si>
    <t>07.03</t>
  </si>
  <si>
    <t>SERVIÇOS</t>
  </si>
  <si>
    <t>01.01.18</t>
  </si>
  <si>
    <t>01.01.20</t>
  </si>
  <si>
    <t>01.01.21</t>
  </si>
  <si>
    <t>06.01.52</t>
  </si>
  <si>
    <t>06.01.53</t>
  </si>
  <si>
    <t>06.01.54</t>
  </si>
  <si>
    <t>06.01.55</t>
  </si>
  <si>
    <t>06.01.56</t>
  </si>
  <si>
    <t xml:space="preserve">Endereço : </t>
  </si>
  <si>
    <t>Composição 1</t>
  </si>
  <si>
    <t>Coeficiente</t>
  </si>
  <si>
    <t>Sub Total</t>
  </si>
  <si>
    <t>Servente</t>
  </si>
  <si>
    <t>Pedreiro</t>
  </si>
  <si>
    <t>Composição 2</t>
  </si>
  <si>
    <t>COMPONENTES</t>
  </si>
  <si>
    <t>PEQUENAS MOVIMENTAÇÕES DE TERRA</t>
  </si>
  <si>
    <t>PEQUENAS ALTERAÇÕES DE PAREDES E ELEMENTOS DIVISÓRIOS</t>
  </si>
  <si>
    <t>ESQUADRIAS DE MADEIRA</t>
  </si>
  <si>
    <t>ESQUADRIAS METALICAS</t>
  </si>
  <si>
    <t>FERRAGENS/ VIDROS E COMPONENTES</t>
  </si>
  <si>
    <t>01.01.03</t>
  </si>
  <si>
    <t>01.01.06</t>
  </si>
  <si>
    <t>01.01.19</t>
  </si>
  <si>
    <t>02.01.01</t>
  </si>
  <si>
    <t>03.01.10</t>
  </si>
  <si>
    <t>03.01.11</t>
  </si>
  <si>
    <t>03.01.12</t>
  </si>
  <si>
    <t>03.01.13</t>
  </si>
  <si>
    <t>03.01.14</t>
  </si>
  <si>
    <t>03.01.15</t>
  </si>
  <si>
    <t>03.01.18</t>
  </si>
  <si>
    <t>03.01.19</t>
  </si>
  <si>
    <t>03.01.20</t>
  </si>
  <si>
    <t>03.01.21</t>
  </si>
  <si>
    <t>03.01.22</t>
  </si>
  <si>
    <t>03.01.23</t>
  </si>
  <si>
    <t>03.01.24</t>
  </si>
  <si>
    <t>03.01.25</t>
  </si>
  <si>
    <t>03.01.26</t>
  </si>
  <si>
    <t>03.01.27</t>
  </si>
  <si>
    <t>03.01.28</t>
  </si>
  <si>
    <t>04.02.01</t>
  </si>
  <si>
    <t>04.02.02</t>
  </si>
  <si>
    <t>04.02.03</t>
  </si>
  <si>
    <t>04.02.04</t>
  </si>
  <si>
    <t>04.02.05</t>
  </si>
  <si>
    <t>04.02.06</t>
  </si>
  <si>
    <t>04.02.07</t>
  </si>
  <si>
    <t>04.02.08</t>
  </si>
  <si>
    <t>04.02.09</t>
  </si>
  <si>
    <t>04.02.10</t>
  </si>
  <si>
    <t>04.02.11</t>
  </si>
  <si>
    <t>04.02.12</t>
  </si>
  <si>
    <t>04.02.13</t>
  </si>
  <si>
    <t>04.02.14</t>
  </si>
  <si>
    <t>04.03.01</t>
  </si>
  <si>
    <t>04.03.02</t>
  </si>
  <si>
    <t>04.03.03</t>
  </si>
  <si>
    <t>04.03.04</t>
  </si>
  <si>
    <t>04.03.05</t>
  </si>
  <si>
    <t>04.03.06</t>
  </si>
  <si>
    <t>04.03.07</t>
  </si>
  <si>
    <t>05.01.01</t>
  </si>
  <si>
    <t>05.01.02</t>
  </si>
  <si>
    <t>05.01.03</t>
  </si>
  <si>
    <t>05.01.04</t>
  </si>
  <si>
    <t>05.01.05</t>
  </si>
  <si>
    <t>05.01.07</t>
  </si>
  <si>
    <t>05.01.21</t>
  </si>
  <si>
    <t>05.01.24</t>
  </si>
  <si>
    <t>05.01.27</t>
  </si>
  <si>
    <t>05.01.30</t>
  </si>
  <si>
    <t>05.01.32</t>
  </si>
  <si>
    <t>05.01.33</t>
  </si>
  <si>
    <t>05.01.34</t>
  </si>
  <si>
    <t>05.01.35</t>
  </si>
  <si>
    <t>05.01.36</t>
  </si>
  <si>
    <t>05.01.37</t>
  </si>
  <si>
    <t>05.01.38</t>
  </si>
  <si>
    <t>05.01.39</t>
  </si>
  <si>
    <t>05.01.40</t>
  </si>
  <si>
    <t>05.01.41</t>
  </si>
  <si>
    <t>05.01.42</t>
  </si>
  <si>
    <t>05.01.43</t>
  </si>
  <si>
    <t>05.01.44</t>
  </si>
  <si>
    <t>05.01.45</t>
  </si>
  <si>
    <t>05.01.46</t>
  </si>
  <si>
    <t>05.01.47</t>
  </si>
  <si>
    <t>05.01.48</t>
  </si>
  <si>
    <t>05.01.49</t>
  </si>
  <si>
    <t>05.01.50</t>
  </si>
  <si>
    <t>05.01.51</t>
  </si>
  <si>
    <t>05.01.52</t>
  </si>
  <si>
    <t>05.01.53</t>
  </si>
  <si>
    <t>05.01.54</t>
  </si>
  <si>
    <t>05.01.55</t>
  </si>
  <si>
    <t>06.01.15</t>
  </si>
  <si>
    <t>06.01.38</t>
  </si>
  <si>
    <t>06.01.39</t>
  </si>
  <si>
    <t>06.01.40</t>
  </si>
  <si>
    <t>06.01.57</t>
  </si>
  <si>
    <t>06.01.58</t>
  </si>
  <si>
    <t>06.01.59</t>
  </si>
  <si>
    <t>06.01.60</t>
  </si>
  <si>
    <t>06.01.61</t>
  </si>
  <si>
    <t>06.01.62</t>
  </si>
  <si>
    <t>06.01.63</t>
  </si>
  <si>
    <t>06.01.64</t>
  </si>
  <si>
    <t>06.01.65</t>
  </si>
  <si>
    <t>06.01.66</t>
  </si>
  <si>
    <t>06.01.67</t>
  </si>
  <si>
    <t>06.01.68</t>
  </si>
  <si>
    <t>06.01.69</t>
  </si>
  <si>
    <t>06.01.70</t>
  </si>
  <si>
    <t>06.01.71</t>
  </si>
  <si>
    <t>06.01.72</t>
  </si>
  <si>
    <t>06.01.73</t>
  </si>
  <si>
    <t>06.01.74</t>
  </si>
  <si>
    <t>06.01.75</t>
  </si>
  <si>
    <t>06.01.76</t>
  </si>
  <si>
    <t>06.01.77</t>
  </si>
  <si>
    <t>06.01.78</t>
  </si>
  <si>
    <t>06.01.79</t>
  </si>
  <si>
    <t>06.01.80</t>
  </si>
  <si>
    <t>06.01.81</t>
  </si>
  <si>
    <t>06.01.82</t>
  </si>
  <si>
    <t>06.01.83</t>
  </si>
  <si>
    <t>06.01.84</t>
  </si>
  <si>
    <t>06.01.85</t>
  </si>
  <si>
    <t>06.01.86</t>
  </si>
  <si>
    <t>06.01.87</t>
  </si>
  <si>
    <t>06.01.88</t>
  </si>
  <si>
    <t>06.01.89</t>
  </si>
  <si>
    <t>06.01.90</t>
  </si>
  <si>
    <t>06.01.91</t>
  </si>
  <si>
    <t>06.01.92</t>
  </si>
  <si>
    <t>06.01.93</t>
  </si>
  <si>
    <t>06.01.94</t>
  </si>
  <si>
    <t>06.01.95</t>
  </si>
  <si>
    <t>06.01.96</t>
  </si>
  <si>
    <t>06.01.97</t>
  </si>
  <si>
    <t>06.01.98</t>
  </si>
  <si>
    <t>06.01.99</t>
  </si>
  <si>
    <t>06.01.100</t>
  </si>
  <si>
    <t>06.01.101</t>
  </si>
  <si>
    <t>06.01.102</t>
  </si>
  <si>
    <t>06.01.103</t>
  </si>
  <si>
    <t>06.01.104</t>
  </si>
  <si>
    <t>06.01.105</t>
  </si>
  <si>
    <t>06.01.106</t>
  </si>
  <si>
    <t>06.01.107</t>
  </si>
  <si>
    <t>06.01.108</t>
  </si>
  <si>
    <t>06.01.109</t>
  </si>
  <si>
    <t>06.01.110</t>
  </si>
  <si>
    <t>06.01.111</t>
  </si>
  <si>
    <t>06.01.112</t>
  </si>
  <si>
    <t>06.01.113</t>
  </si>
  <si>
    <t>06.01.114</t>
  </si>
  <si>
    <t>06.01.115</t>
  </si>
  <si>
    <t>06.01.116</t>
  </si>
  <si>
    <t>06.01.117</t>
  </si>
  <si>
    <t>06.01.118</t>
  </si>
  <si>
    <t>06.01.119</t>
  </si>
  <si>
    <t>06.01.120</t>
  </si>
  <si>
    <t>06.01.121</t>
  </si>
  <si>
    <t>06.01.122</t>
  </si>
  <si>
    <t>06.01.123</t>
  </si>
  <si>
    <t>06.01.124</t>
  </si>
  <si>
    <t>06.01.125</t>
  </si>
  <si>
    <t>06.01.126</t>
  </si>
  <si>
    <t>07.02.09</t>
  </si>
  <si>
    <t>06.02.01</t>
  </si>
  <si>
    <t>06.02.02</t>
  </si>
  <si>
    <t>06.02.03</t>
  </si>
  <si>
    <t>06.02.04</t>
  </si>
  <si>
    <t>06.02.05</t>
  </si>
  <si>
    <t>06.02.06</t>
  </si>
  <si>
    <t>06.02.07</t>
  </si>
  <si>
    <t>06.02.08</t>
  </si>
  <si>
    <t>06.02.09</t>
  </si>
  <si>
    <t>06.02.10</t>
  </si>
  <si>
    <t>06.02.11</t>
  </si>
  <si>
    <t>06.02.12</t>
  </si>
  <si>
    <t>06.02.13</t>
  </si>
  <si>
    <t>06.02.14</t>
  </si>
  <si>
    <t>06.02.15</t>
  </si>
  <si>
    <t>06.02.16</t>
  </si>
  <si>
    <t>06.02.17</t>
  </si>
  <si>
    <t>06.02.18</t>
  </si>
  <si>
    <t>06.02.19</t>
  </si>
  <si>
    <t>06.02.20</t>
  </si>
  <si>
    <t>06.02.21</t>
  </si>
  <si>
    <t>06.02.22</t>
  </si>
  <si>
    <t>06.02.23</t>
  </si>
  <si>
    <t>06.02.24</t>
  </si>
  <si>
    <t>06.02.25</t>
  </si>
  <si>
    <t>06.02.26</t>
  </si>
  <si>
    <t>06.02.27</t>
  </si>
  <si>
    <t>06.02.28</t>
  </si>
  <si>
    <t>06.02.29</t>
  </si>
  <si>
    <t>06.02.30</t>
  </si>
  <si>
    <t>06.02.31</t>
  </si>
  <si>
    <t>06.02.32</t>
  </si>
  <si>
    <t>06.02.33</t>
  </si>
  <si>
    <t>06.02.34</t>
  </si>
  <si>
    <t>06.02.35</t>
  </si>
  <si>
    <t>06.02.36</t>
  </si>
  <si>
    <t>06.02.37</t>
  </si>
  <si>
    <t>06.02.38</t>
  </si>
  <si>
    <t>06.02.39</t>
  </si>
  <si>
    <t>06.02.40</t>
  </si>
  <si>
    <t>06.02.41</t>
  </si>
  <si>
    <t>06.02.42</t>
  </si>
  <si>
    <t>06.02.43</t>
  </si>
  <si>
    <t>06.02.44</t>
  </si>
  <si>
    <t>06.02.45</t>
  </si>
  <si>
    <t>06.02.46</t>
  </si>
  <si>
    <t>06.02.47</t>
  </si>
  <si>
    <t>06.02.48</t>
  </si>
  <si>
    <t>06.02.49</t>
  </si>
  <si>
    <t>06.02.50</t>
  </si>
  <si>
    <t>06.02.51</t>
  </si>
  <si>
    <t>06.03</t>
  </si>
  <si>
    <t>06.03.01</t>
  </si>
  <si>
    <t>06.03.02</t>
  </si>
  <si>
    <t>06.03.03</t>
  </si>
  <si>
    <t>06.03.04</t>
  </si>
  <si>
    <t>06.03.05</t>
  </si>
  <si>
    <t>06.03.06</t>
  </si>
  <si>
    <t>06.03.07</t>
  </si>
  <si>
    <t>06.03.08</t>
  </si>
  <si>
    <t>06.03.09</t>
  </si>
  <si>
    <t>06.03.10</t>
  </si>
  <si>
    <t>06.03.11</t>
  </si>
  <si>
    <t>06.03.12</t>
  </si>
  <si>
    <t>07.01.02</t>
  </si>
  <si>
    <t>07.01.04</t>
  </si>
  <si>
    <t>07.01.05</t>
  </si>
  <si>
    <t>07.01.06</t>
  </si>
  <si>
    <t>07.01.07</t>
  </si>
  <si>
    <t>07.03.04</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</si>
  <si>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</si>
  <si>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</si>
  <si>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</si>
  <si>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</si>
  <si>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</si>
  <si>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</si>
  <si>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</si>
  <si>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</si>
  <si>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</si>
  <si>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</si>
  <si>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</si>
  <si>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</si>
  <si>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</si>
  <si>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</si>
  <si>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</si>
  <si>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</si>
  <si>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</si>
  <si>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</si>
  <si>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</si>
  <si>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</si>
  <si>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</si>
  <si>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</si>
  <si>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</si>
  <si>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</si>
  <si>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</si>
  <si>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09.02.01</t>
  </si>
  <si>
    <t>09.02.02</t>
  </si>
  <si>
    <t>09.02.03</t>
  </si>
  <si>
    <t>09.02.04</t>
  </si>
  <si>
    <t>09.03</t>
  </si>
  <si>
    <t>09.03.01</t>
  </si>
  <si>
    <t>09.03.02</t>
  </si>
  <si>
    <t>09.03.03</t>
  </si>
  <si>
    <t>09.03.04</t>
  </si>
  <si>
    <t>09.03.05</t>
  </si>
  <si>
    <t>05.01.16</t>
  </si>
  <si>
    <t>05.01.17</t>
  </si>
  <si>
    <t>05.01.19</t>
  </si>
  <si>
    <t>05.01.20</t>
  </si>
  <si>
    <t>05.01.22</t>
  </si>
  <si>
    <t>05.01.23</t>
  </si>
  <si>
    <t>05.01.25</t>
  </si>
  <si>
    <t>05.01.26</t>
  </si>
  <si>
    <t>05.01.28</t>
  </si>
  <si>
    <t>05.01.29</t>
  </si>
  <si>
    <t>05.01.31</t>
  </si>
  <si>
    <t>03.01.06</t>
  </si>
  <si>
    <t>03.01.07</t>
  </si>
  <si>
    <t>03.01.08</t>
  </si>
  <si>
    <t>03.01.09</t>
  </si>
  <si>
    <t>03.01.16</t>
  </si>
  <si>
    <t>03.01.17</t>
  </si>
  <si>
    <t>04.01.06</t>
  </si>
  <si>
    <t>02.01.03</t>
  </si>
  <si>
    <t>02.01.04</t>
  </si>
  <si>
    <t>02.01.05</t>
  </si>
  <si>
    <t>07.02.10</t>
  </si>
  <si>
    <t>07.03.05</t>
  </si>
  <si>
    <t>01.01.22</t>
  </si>
  <si>
    <t>08.01.26</t>
  </si>
  <si>
    <t>08.01.27</t>
  </si>
  <si>
    <t>08.01.28</t>
  </si>
  <si>
    <t>08.01.29</t>
  </si>
  <si>
    <t>FDE</t>
  </si>
  <si>
    <t>02.01.06</t>
  </si>
  <si>
    <t>Preço TOTAL</t>
  </si>
  <si>
    <t>Preço TOTAL BDI</t>
  </si>
  <si>
    <t xml:space="preserve">TOTAL  GERAL </t>
  </si>
  <si>
    <t xml:space="preserve">TOTAL  GERAL - BDI 22,47% </t>
  </si>
  <si>
    <t>OBRA: ATA DE MANUTENÇÃO PARA EDIFICIOS DA SAUDE</t>
  </si>
  <si>
    <t>Endereço :MUNICÍPIO DE ITAPEVI</t>
  </si>
  <si>
    <t>UN</t>
  </si>
  <si>
    <t>100388</t>
  </si>
  <si>
    <t>RETIRADA E RECOLOCAÇÃO DE RIPA EM TELHADOS DE ATÉ 2 ÁGUAS COM TELHA CERÂMICA OU DE CONCRETO DE ENCAIXE, INCLUSO TRANSPORTE VERTICAL. AF_07/2019</t>
  </si>
  <si>
    <t>94195</t>
  </si>
  <si>
    <t>TELHAMENTO COM TELHA CERÂMICA DE ENCAIXE, TIPO PORTUGUESA, COM ATÉ 2 ÁGUAS, INCLUSO TRANSPORTE VERTICAL. AF_07/2019</t>
  </si>
  <si>
    <t>94201</t>
  </si>
  <si>
    <t>TELHAMENTO COM TELHA CERÂMICA CAPA-CANAL, TIPO COLONIAL, COM ATÉ 2 ÁGUAS, INCLUSO TRANSPORTE VERTICAL. AF_07/2019</t>
  </si>
  <si>
    <t>94440</t>
  </si>
  <si>
    <t>TELHAMENTO COM TELHA CERÂMICA DE ENCAIXE, TIPO FRANCESA, COM ATÉ 2 ÁGUAS, INCLUSO TRANSPORTE VERTICAL. AF_07/2019</t>
  </si>
  <si>
    <t>94442</t>
  </si>
  <si>
    <t>TELHAMENTO COM TELHA CERÂMICA DE ENCAIXE, TIPO ROMANA, COM ATÉ 2 ÁGUAS, INCLUSO TRANSPORTE VERTICAL. AF_07/2019</t>
  </si>
  <si>
    <t>94207</t>
  </si>
  <si>
    <t>TELHAMENTO COM TELHA ONDULADA DE FIBROCIMENTO E = 6 MM, COM RECOBRIMENTO LATERAL DE 1/4 DE ONDA PARA TELHADO COM INCLINAÇÃO MAIOR QUE 10°, COM ATÉ 2 ÁGUAS, INCLUSO IÇAMENTO. AF_07/2019</t>
  </si>
  <si>
    <t>94213</t>
  </si>
  <si>
    <t>TELHAMENTO COM TELHA DE AÇO/ALUMÍNIO E = 0,5 MM, COM ATÉ 2 ÁGUAS, INCLUSO IÇAMENTO. AF_07/2019</t>
  </si>
  <si>
    <t>94223</t>
  </si>
  <si>
    <t>CUMEEIRA PARA TELHA DE FIBROCIMENTO ONDULADA E = 6 MM, INCLUSO ACESSÓRIOS DE FIXAÇÃO E IÇAMENTO. AF_07/2019</t>
  </si>
  <si>
    <t>100435</t>
  </si>
  <si>
    <t>RUFO EM FIBROCIMENTO PARA TELHA ONDULADA E = 6 MM, ABA DE 26 CM, INCLUSO TRANSPORTE VERTICAL, EXCETO CONTRARRUFO. AF_07/2019</t>
  </si>
  <si>
    <t>94228</t>
  </si>
  <si>
    <t>CALHA EM CHAPA DE AÇO GALVANIZADO NÚMERO 24, DESENVOLVIMENTO DE 50 CM, INCLUSO TRANSPORTE VERTICAL. AF_07/2019</t>
  </si>
  <si>
    <t>KG</t>
  </si>
  <si>
    <t>90841</t>
  </si>
  <si>
    <t>KIT DE PORTA DE MADEIRA PARA PINTURA, SEMI-OCA (LEVE OU MÉDIA), PADRÃO MÉDIO, 60X210CM, ESPESSURA DE 3,5CM, ITENS INCLUSOS: DOBRADIÇAS, MONTAGEM E INSTALAÇÃO DO BATENTE, FECHADURA COM EXECUÇÃO DO FURO - FORNECIMENTO E INSTALAÇÃO. AF_12/2019</t>
  </si>
  <si>
    <t>90842</t>
  </si>
  <si>
    <t>KIT DE PORTA DE MADEIRA PARA PINTURA, SEMI-OCA (LEVE OU MÉDIA), PADRÃO MÉDIO, 70X210CM, ESPESSURA DE 3,5CM, ITENS INCLUSOS: DOBRADIÇAS, MONTAGEM E INSTALAÇÃO DO BATENTE, FECHADURA COM EXECUÇÃO DO FURO - FORNECIMENTO E INSTALAÇÃO. AF_12/2019</t>
  </si>
  <si>
    <t>90843</t>
  </si>
  <si>
    <t>KIT DE PORTA DE MADEIRA PARA PINTURA, SEMI-OCA (LEVE OU MÉDIA), PADRÃO MÉDIO, 80X210CM, ESPESSURA DE 3,5CM, ITENS INCLUSOS: DOBRADIÇAS, MONTAGEM E INSTALAÇÃO DO BATENTE, FECHADURA COM EXECUÇÃO DO FURO - FORNECIMENTO E INSTALAÇÃO. AF_12/2019</t>
  </si>
  <si>
    <t>90844</t>
  </si>
  <si>
    <t>KIT DE PORTA DE MADEIRA PARA PINTURA, SEMI-OCA (LEVE OU MÉDIA), PADRÃO MÉDIO, 90X210CM, ESPESSURA DE 3,5CM, ITENS INCLUSOS: DOBRADIÇAS, MONTAGEM E INSTALAÇÃO DO BATENTE, FECHADURA COM EXECUÇÃO DO FURO - FORNECIMENTO E INSTALAÇÃO. AF_12/2019</t>
  </si>
  <si>
    <t>100698</t>
  </si>
  <si>
    <t>RECOLOCAÇÃO DE FOLHAS DE PORTA DE MADEIRA LEVE OU MÉDIA DE 90CM DE LARGURA, CONSIDERANDO REAPROVEITAMENTO DO MATERIAL. AF_12/2019</t>
  </si>
  <si>
    <t>99861</t>
  </si>
  <si>
    <t>GRADIL EM FERRO FIXADO EM VÃOS DE JANELAS, FORMADO POR BARRAS CHATAS DE 25X4,8 MM. AF_04/2019</t>
  </si>
  <si>
    <t>100705</t>
  </si>
  <si>
    <t>TARJETA TIPO LIVRE/OCUPADO PARA PORTA DE BANHEIRO. AF_12/2019</t>
  </si>
  <si>
    <t>100709</t>
  </si>
  <si>
    <t>DOBRADIÇA EM AÇO/FERRO, 3" X 21/2", E=1,9 A 2MM, SEN ANEL, CROMADO OU ZINCADO, TAMPA BOLA, COM PARAFUSOS. AF_12/2019</t>
  </si>
  <si>
    <t>102161</t>
  </si>
  <si>
    <t>INSTALAÇÃO DE VIDRO LISO INCOLOR, E = 3 MM, EM ESQUADRIA DE ALUMÍNIO OU PVC, FIXADO COM BAGUETE. AF_01/2021_P</t>
  </si>
  <si>
    <t>102162</t>
  </si>
  <si>
    <t>INSTALAÇÃO DE VIDRO LISO INCOLOR, E = 4 MM, EM ESQUADRIA DE ALUMÍNIO OU PVC, FIXADO COM BAGUETE. AF_01/2021_P</t>
  </si>
  <si>
    <t>102163</t>
  </si>
  <si>
    <t>INSTALAÇÃO DE VIDRO LISO FUME, E = 4 MM, EM ESQUADRIA DE ALUMÍNIO OU PVC, FIXADO COM BAGUETE. AF_01/2021_P</t>
  </si>
  <si>
    <t>94569</t>
  </si>
  <si>
    <t>JANELA DE ALUMÍNIO TIPO MAXIM-AR, COM VIDROS, BATENTE E FERRAGENS. EXCLUSIVE ALIZAR, ACABAMENTO E CONTRAMARCO. FORNECIMENTO E INSTALAÇÃO. AF_12/2019</t>
  </si>
  <si>
    <t>94570</t>
  </si>
  <si>
    <t>JANELA DE ALUMÍNIO DE CORRER COM 2 FOLHAS PARA VIDROS, COM VIDROS, BATENTE, ACABAMENTO COM ACETATO OU BRILHANTE E FERRAGENS. EXCLUSIVE ALIZAR E CONTRAMARCO. FORNECIMENTO E INSTALAÇÃO. AF_12/2019</t>
  </si>
  <si>
    <t>94572</t>
  </si>
  <si>
    <t>JANELA DE ALUMÍNIO DE CORRER COM 3 FOLHAS (2 VENEZIANAS E 1 PARA VIDRO), COM VIDROS, BATENTE E FERRAGENS. EXCLUSIVE ACABAMENTO, ALIZAR E CONTRAMARCO. FORNECIMENTO E INSTALAÇÃO. AF_12/2019</t>
  </si>
  <si>
    <t>94573</t>
  </si>
  <si>
    <t>JANELA DE ALUMÍNIO DE CORRER COM 4 FOLHAS PARA VIDROS, COM VIDROS, BATENTE, ACABAMENTO COM ACETATO OU BRILHANTE E FERRAGENS. EXCLUSIVE ALIZAR E CONTRAMARCO. FORNECIMENTO E INSTALAÇÃO. AF_12/2019</t>
  </si>
  <si>
    <t>94580</t>
  </si>
  <si>
    <t>JANELA DE ALUMÍNIO DE CORRER COM 6 FOLHAS (2 VENEZIANAS FIXAS, 2 VENEZIANAS DE CORRER E 2 PARA VIDRO), COM VIDROS, BATENTE, ACABAMENTO COM ACETATO OU BRILHANTE E FERRAGENS. EXCLUSIVE ALIZAR E CONTRAMARCO. FORNECIMENTO E INSTALAÇÃO. AF_12/2019</t>
  </si>
  <si>
    <t>90000</t>
  </si>
  <si>
    <t>ARMAÇÃO DE VERGA E CONTRAVERGA DE ALVENARIA ESTRUTURAL; DIÂMETRO DE 10,0 MM. AF_09/2021</t>
  </si>
  <si>
    <t>93182</t>
  </si>
  <si>
    <t>VERGA PRÉ-MOLDADA PARA JANELAS COM ATÉ 1,5 M DE VÃO. AF_03/2016</t>
  </si>
  <si>
    <t>93183</t>
  </si>
  <si>
    <t>VERGA PRÉ-MOLDADA PARA JANELAS COM MAIS DE 1,5 M DE VÃO. AF_03/2016</t>
  </si>
  <si>
    <t>93184</t>
  </si>
  <si>
    <t>VERGA PRÉ-MOLDADA PARA PORTAS COM ATÉ 1,5 M DE VÃO. AF_03/2016</t>
  </si>
  <si>
    <t>93185</t>
  </si>
  <si>
    <t>VERGA PRÉ-MOLDADA PARA PORTAS COM MAIS DE 1,5 M DE VÃO. AF_03/2016</t>
  </si>
  <si>
    <t>93190</t>
  </si>
  <si>
    <t>VERGA MOLDADA IN LOCO COM UTILIZAÇÃO DE BLOCOS CANALETA PARA JANELAS COM ATÉ 1,5 M DE VÃO. AF_03/2016</t>
  </si>
  <si>
    <t>93191</t>
  </si>
  <si>
    <t>VERGA MOLDADA IN LOCO COM UTILIZAÇÃO DE BLOCOS CANALETA PARA JANELAS COM MAIS DE 1,5 M DE VÃO. AF_03/2016</t>
  </si>
  <si>
    <t>93192</t>
  </si>
  <si>
    <t>VERGA MOLDADA IN LOCO COM UTILIZAÇÃO DE BLOCOS CANALETA PARA PORTAS COM ATÉ 1,5 M DE VÃO. AF_03/2016</t>
  </si>
  <si>
    <t>93193</t>
  </si>
  <si>
    <t>VERGA MOLDADA IN LOCO COM UTILIZAÇÃO DE BLOCOS CANALETA PARA PORTAS COM MAIS DE 1,5 M DE VÃO. AF_03/2016</t>
  </si>
  <si>
    <t>93194</t>
  </si>
  <si>
    <t>CONTRAVERGA PRÉ-MOLDADA PARA VÃOS DE ATÉ 1,5 M DE COMPRIMENTO. AF_03/2016</t>
  </si>
  <si>
    <t>93195</t>
  </si>
  <si>
    <t>CONTRAVERGA PRÉ-MOLDADA PARA VÃOS DE MAIS DE 1,5 M DE COMPRIMENTO. AF_03/2016</t>
  </si>
  <si>
    <t>93198</t>
  </si>
  <si>
    <t>CONTRAVERGA MOLDADA IN LOCO COM UTILIZAÇÃO DE BLOCOS CANALETA PARA VÃOS DE ATÉ 1,5 M DE COMPRIMENTO. AF_03/2016</t>
  </si>
  <si>
    <t>93199</t>
  </si>
  <si>
    <t>CONTRAVERGA MOLDADA IN LOCO COM UTILIZAÇÃO DE BLOCOS CANALETA PARA VÃOS DE MAIS DE 1,5 M DE COMPRIMENTO. AF_03/2016</t>
  </si>
  <si>
    <t>98557</t>
  </si>
  <si>
    <t>IMPERMEABILIZAÇÃO DE SUPERFÍCIE COM EMULSÃO ASFÁLTICA, 2 DEMÃOS AF_06/2018</t>
  </si>
  <si>
    <t>91831</t>
  </si>
  <si>
    <t>ELETRODUTO FLEXÍVEL CORRUGADO, PVC, DN 20 MM (1/2"), PARA CIRCUITOS TERMINAIS, INSTALADO EM FORRO - FORNECIMENTO E INSTALAÇÃO. AF_12/2015</t>
  </si>
  <si>
    <t>91834</t>
  </si>
  <si>
    <t>ELETRODUTO FLEXÍVEL CORRUGADO, PVC, DN 25 MM (3/4"), PARA CIRCUITOS TERMINAIS, INSTALADO EM FORRO - FORNECIMENTO E INSTALAÇÃO. AF_12/2015</t>
  </si>
  <si>
    <t>91836</t>
  </si>
  <si>
    <t>ELETRODUTO FLEXÍVEL CORRUGADO, PVC, DN 32 MM (1"), PARA CIRCUITOS TERMINAIS, INSTALADO EM FORRO - FORNECIMENTO E INSTALAÇÃO. AF_12/2015</t>
  </si>
  <si>
    <t>91852</t>
  </si>
  <si>
    <t>ELETRODUTO FLEXÍVEL CORRUGADO, PVC, DN 20 MM (1/2"), PARA CIRCUITOS TERMINAIS, INSTALADO EM PAREDE - FORNECIMENTO E INSTALAÇÃO. AF_12/2015</t>
  </si>
  <si>
    <t>91854</t>
  </si>
  <si>
    <t>ELETRODUTO FLEXÍVEL CORRUGADO, PVC, DN 25 MM (3/4"), PARA CIRCUITOS TERMINAIS, INSTALADO EM PAREDE - FORNECIMENTO E INSTALAÇÃO. AF_12/2015</t>
  </si>
  <si>
    <t>91856</t>
  </si>
  <si>
    <t>ELETRODUTO FLEXÍVEL CORRUGADO, PVC, DN 32 MM (1"), PARA CIRCUITOS TERMINAIS, INSTALADO EM PAREDE - FORNECIMENTO E INSTALAÇÃO. AF_12/2015</t>
  </si>
  <si>
    <t>91925</t>
  </si>
  <si>
    <t>CABO DE COBRE FLEXÍVEL ISOLADO, 1,5 MM², ANTI-CHAMA 0,6/1,0 KV, PARA CIRCUITOS TERMINAIS - FORNECIMENTO E INSTALAÇÃO. AF_12/2015</t>
  </si>
  <si>
    <t>91926</t>
  </si>
  <si>
    <t>CABO DE COBRE FLEXÍVEL ISOLADO, 2,5 MM², ANTI-CHAMA 450/750 V, PARA CIRCUITOS TERMINAIS - FORNECIMENTO E INSTALAÇÃO. AF_12/2015</t>
  </si>
  <si>
    <t>91927</t>
  </si>
  <si>
    <t>CABO DE COBRE FLEXÍVEL ISOLADO, 2,5 MM², ANTI-CHAMA 0,6/1,0 KV, PARA CIRCUITOS TERMINAIS - FORNECIMENTO E INSTALAÇÃO. AF_12/2015</t>
  </si>
  <si>
    <t>91928</t>
  </si>
  <si>
    <t>CABO DE COBRE FLEXÍVEL ISOLADO, 4 MM², ANTI-CHAMA 450/750 V, PARA CIRCUITOS TERMINAIS - FORNECIMENTO E INSTALAÇÃO. AF_12/2015</t>
  </si>
  <si>
    <t>91929</t>
  </si>
  <si>
    <t>CABO DE COBRE FLEXÍVEL ISOLADO, 4 MM², ANTI-CHAMA 0,6/1,0 KV, PARA CIRCUITOS TERMINAIS - FORNECIMENTO E INSTALAÇÃO. AF_12/2015</t>
  </si>
  <si>
    <t>91930</t>
  </si>
  <si>
    <t>CABO DE COBRE FLEXÍVEL ISOLADO, 6 MM², ANTI-CHAMA 450/750 V, PARA CIRCUITOS TERMINAIS - FORNECIMENTO E INSTALAÇÃO. AF_12/2015</t>
  </si>
  <si>
    <t>91931</t>
  </si>
  <si>
    <t>CABO DE COBRE FLEXÍVEL ISOLADO, 6 MM², ANTI-CHAMA 0,6/1,0 KV, PARA CIRCUITOS TERMINAIS - FORNECIMENTO E INSTALAÇÃO. AF_12/2015</t>
  </si>
  <si>
    <t>91932</t>
  </si>
  <si>
    <t>CABO DE COBRE FLEXÍVEL ISOLADO, 10 MM², ANTI-CHAMA 450/750 V, PARA CIRCUITOS TERMINAIS - FORNECIMENTO E INSTALAÇÃO. AF_12/2015</t>
  </si>
  <si>
    <t>91939</t>
  </si>
  <si>
    <t>CAIXA RETANGULAR 4" X 2" ALTA (2,00 M DO PISO), PVC, INSTALADA EM PAREDE - FORNECIMENTO E INSTALAÇÃO. AF_12/2015</t>
  </si>
  <si>
    <t>91940</t>
  </si>
  <si>
    <t>CAIXA RETANGULAR 4" X 2" MÉDIA (1,30 M DO PISO), PVC, INSTALADA EM PAREDE - FORNECIMENTO E INSTALAÇÃO. AF_12/2015</t>
  </si>
  <si>
    <t>91941</t>
  </si>
  <si>
    <t>CAIXA RETANGULAR 4" X 2" BAIXA (0,30 M DO PISO), PVC, INSTALADA EM PAREDE - FORNECIMENTO E INSTALAÇÃO. AF_12/2015</t>
  </si>
  <si>
    <t>91942</t>
  </si>
  <si>
    <t>CAIXA RETANGULAR 4" X 4" ALTA (2,00 M DO PISO), PVC, INSTALADA EM PAREDE - FORNECIMENTO E INSTALAÇÃO. AF_12/2015</t>
  </si>
  <si>
    <t>91943</t>
  </si>
  <si>
    <t>CAIXA RETANGULAR 4" X 4" MÉDIA (1,30 M DO PISO), PVC, INSTALADA EM PAREDE - FORNECIMENTO E INSTALAÇÃO. AF_12/2015</t>
  </si>
  <si>
    <t>91944</t>
  </si>
  <si>
    <t>CAIXA RETANGULAR 4" X 4" BAIXA (0,30 M DO PISO), PVC, INSTALADA EM PAREDE - FORNECIMENTO E INSTALAÇÃO. AF_12/2015</t>
  </si>
  <si>
    <t>95805</t>
  </si>
  <si>
    <t>CONDULETE DE PVC, TIPO B, PARA ELETRODUTO DE PVC SOLDÁVEL DN 25 MM (3/4''), APARENTE - FORNECIMENTO E INSTALAÇÃO. AF_11/2016</t>
  </si>
  <si>
    <t>95808</t>
  </si>
  <si>
    <t>CONDULETE DE PVC, TIPO LL, PARA ELETRODUTO DE PVC SOLDÁVEL DN 25 MM (3/4''), APARENTE - FORNECIMENTO E INSTALAÇÃO. AF_11/2016</t>
  </si>
  <si>
    <t>95811</t>
  </si>
  <si>
    <t>CONDULETE DE PVC, TIPO LB, PARA ELETRODUTO DE PVC SOLDÁVEL DN 25 MM (3/4''), APARENTE - FORNECIMENTO E INSTALAÇÃO. AF_11/2016</t>
  </si>
  <si>
    <t>95814</t>
  </si>
  <si>
    <t>CONDULETE DE PVC, TIPO TB, PARA ELETRODUTO DE PVC SOLDÁVEL DN 25 MM (3/4''), APARENTE - FORNECIMENTO E INSTALAÇÃO. AF_11/2016</t>
  </si>
  <si>
    <t>95817</t>
  </si>
  <si>
    <t>CONDULETE DE PVC, TIPO X, PARA ELETRODUTO DE PVC SOLDÁVEL DN 25 MM (3/4''), APARENTE - FORNECIMENTO E INSTALAÇÃO. AF_11/2016</t>
  </si>
  <si>
    <t>101890</t>
  </si>
  <si>
    <t>DISJUNTOR MONOPOLAR TIPO NEMA, CORRENTE NOMINAL DE 10 ATÉ 30A - FORNECIMENTO E INSTALAÇÃO. AF_10/2020</t>
  </si>
  <si>
    <t>101891</t>
  </si>
  <si>
    <t>DISJUNTOR MONOPOLAR TIPO NEMA, CORRENTE NOMINAL DE 35 ATÉ 50A - FORNECIMENTO E INSTALAÇÃO. AF_10/2020</t>
  </si>
  <si>
    <t>101892</t>
  </si>
  <si>
    <t>DISJUNTOR BIPOLAR TIPO NEMA, CORRENTE NOMINAL DE 10 ATÉ 50A - FORNECIMENTO E INSTALAÇÃO. AF_10/2020</t>
  </si>
  <si>
    <t>101893</t>
  </si>
  <si>
    <t>DISJUNTOR TRIPOLAR TIPO NEMA, CORRENTE NOMINAL DE 10 ATÉ 50A - FORNECIMENTO E INSTALAÇÃO. AF_10/2020</t>
  </si>
  <si>
    <t>101894</t>
  </si>
  <si>
    <t>DISJUNTOR TRIPOLAR TIPO NEMA, CORRENTE NOMINAL DE 60 ATÉ 100A - FORNECIMENTO E INSTALAÇÃO. AF_10/2020</t>
  </si>
  <si>
    <t>101895</t>
  </si>
  <si>
    <t>DISJUNTOR TERMOMAGNÉTICO TRIPOLAR , CORRENTE NOMINAL DE 125A - FORNECIMENTO E INSTALAÇÃO. AF_10/2020</t>
  </si>
  <si>
    <t>101897</t>
  </si>
  <si>
    <t>DISJUNTOR TERMOMAGNÉTICO TRIPOLAR , CORRENTE NOMINAL DE 250A - FORNECIMENTO E INSTALAÇÃO. AF_10/2020</t>
  </si>
  <si>
    <t>91953</t>
  </si>
  <si>
    <t>INTERRUPTOR SIMPLES (1 MÓDULO), 10A/250V, INCLUINDO SUPORTE E PLACA - FORNECIMENTO E INSTALAÇÃO. AF_12/2015</t>
  </si>
  <si>
    <t>91955</t>
  </si>
  <si>
    <t>INTERRUPTOR PARALELO (1 MÓDULO), 10A/250V, INCLUINDO SUPORTE E PLACA - FORNECIMENTO E INSTALAÇÃO. AF_12/2015</t>
  </si>
  <si>
    <t>91959</t>
  </si>
  <si>
    <t>INTERRUPTOR SIMPLES (2 MÓDULOS), 10A/250V, INCLUINDO SUPORTE E PLACA - FORNECIMENTO E INSTALAÇÃO. AF_12/2015</t>
  </si>
  <si>
    <t>91967</t>
  </si>
  <si>
    <t>INTERRUPTOR SIMPLES (3 MÓDULOS), 10A/250V, INCLUINDO SUPORTE E PLACA - FORNECIMENTO E INSTALAÇÃO. AF_12/2015</t>
  </si>
  <si>
    <t>101665</t>
  </si>
  <si>
    <t>ABRAÇADEIRA DE FIXAÇÃO DE BRAÇOS DE LUMINÁRIAS DE 4" - FORNECIMENTO E INSTALAÇÃO. AF_08/2020</t>
  </si>
  <si>
    <t>101666</t>
  </si>
  <si>
    <t>REFLETOR RETANGULAR FECHADO, COM LÂMPADA VAPOR METÁLICO 400 W - FORNECIMENTO E INSTALAÇÃO. AF_08/2020</t>
  </si>
  <si>
    <t>93139</t>
  </si>
  <si>
    <t>PONTO DE ILUMINAÇÃO RESIDENCIAL INCLUINDO INTERRUPTOR PARALELO (2 MÓDULOS), CAIXA ELÉTRICA, ELETRODUTO, CABO, RASGO, QUEBRA E CHUMBAMENTO (EXCLUINDO LUMINÁRIA E LÂMPADA). AF_01/2016</t>
  </si>
  <si>
    <t>93141</t>
  </si>
  <si>
    <t>PONTO DE TOMADA RESIDENCIAL INCLUINDO TOMADA 10A/250V, CAIXA ELÉTRICA, ELETRODUTO, CABO, RASGO, QUEBRA E CHUMBAMENTO. AF_01/2016</t>
  </si>
  <si>
    <t>93142</t>
  </si>
  <si>
    <t>PONTO DE TOMADA RESIDENCIAL INCLUINDO TOMADA (2 MÓDULOS) 10A/250V, CAIXA ELÉTRICA, ELETRODUTO, CABO, RASGO, QUEBRA E CHUMBAMENTO. AF_01/2016</t>
  </si>
  <si>
    <t>93143</t>
  </si>
  <si>
    <t>PONTO DE TOMADA RESIDENCIAL INCLUINDO TOMADA 20A/250V, CAIXA ELÉTRICA, ELETRODUTO, CABO, RASGO, QUEBRA E CHUMBAMENTO. AF_01/2016</t>
  </si>
  <si>
    <t>93144</t>
  </si>
  <si>
    <t>PONTO DE UTILIZAÇÃO DE EQUIPAMENTOS ELÉTRICOS, RESIDENCIAL, INCLUINDO SUPORTE E PLACA, CAIXA ELÉTRICA, ELETRODUTO, CABO, RASGO, QUEBRA E CHUMBAMENTO. AF_01/2016</t>
  </si>
  <si>
    <t>100560</t>
  </si>
  <si>
    <t>QUADRO DE DISTRIBUIÇÃO PARA TELEFONE N.2, 20X20X12CM EM CHAPA METALICA, DE EMBUTIR, SEM ACESSORIOS, PADRÃO TELEBRAS, FORNECIMENTO E INSTALAÇÃO. AF_11/2019</t>
  </si>
  <si>
    <t>100561</t>
  </si>
  <si>
    <t>QUADRO DE DISTRIBUICAO PARA TELEFONE N.3, 40X40X12CM EM CHAPA METALICA, DE EMBUTIR, SEM ACESSORIOS, PADRAO TELEBRAS, FORNECIMENTO E INSTALAÇÃO. AF_11/2019</t>
  </si>
  <si>
    <t>100562</t>
  </si>
  <si>
    <t>QUADRO DE DISTRIBUICAO PARA TELEFONE N.4, 60X60X12CM EM CHAPA METALICA, DE EMBUTIR, SEM ACESSORIOS, PADRAO TELEBRAS, FORNECIMENTO E INSTALAÇÃO. AF_11/2019</t>
  </si>
  <si>
    <t>91784</t>
  </si>
  <si>
    <t>(COMPOSIÇÃO REPRESENTATIVA) DO SERVIÇO DE INSTALAÇÃO DE TUBOS DE PVC, SOLDÁVEL, ÁGUA FRIA, DN 20 MM (INSTALADO EM RAMAL, SUB-RAMAL OU RAMAL DE DISTRIBUIÇÃO), INCLUSIVE CONEXÕES, CORTES E FIXAÇÕES, PARA PRÉDIOS. AF_10/2015</t>
  </si>
  <si>
    <t>91785</t>
  </si>
  <si>
    <t>(COMPOSIÇÃO REPRESENTATIVA) DO SERVIÇO DE INSTALAÇÃO DE TUBOS DE PVC, SOLDÁVEL, ÁGUA FRIA, DN 25 MM (INSTALADO EM RAMAL, SUB-RAMAL, RAMAL DE DISTRIBUIÇÃO OU PRUMADA), INCLUSIVE CONEXÕES, CORTES E FIXAÇÕES, PARA PRÉDIOS. AF_10/2015</t>
  </si>
  <si>
    <t>91786</t>
  </si>
  <si>
    <t>(COMPOSIÇÃO REPRESENTATIVA) DO SERVIÇO DE INSTALAÇÃO TUBOS DE PVC, SOLDÁVEL, ÁGUA FRIA, DN 32 MM (INSTALADO EM RAMAL, SUB-RAMAL, RAMAL DE DISTRIBUIÇÃO OU PRUMADA), INCLUSIVE CONEXÕES, CORTES E FIXAÇÕES, PARA PRÉDIOS. AF_10/2015</t>
  </si>
  <si>
    <t>91787</t>
  </si>
  <si>
    <t>(COMPOSIÇÃO REPRESENTATIVA) DO SERVIÇO DE INSTALAÇÃO DE TUBOS DE PVC, SOLDÁVEL, ÁGUA FRIA, DN 40 MM (INSTALADO EM PRUMADA), INCLUSIVE CONEXÕES, CORTES E FIXAÇÕES, PARA PRÉDIOS. AF_10/2015</t>
  </si>
  <si>
    <t>91788</t>
  </si>
  <si>
    <t>(COMPOSIÇÃO REPRESENTATIVA) DO SERVIÇO DE INSTALAÇÃO DE TUBOS DE PVC, SOLDÁVEL, ÁGUA FRIA, DN 50 MM (INSTALADO EM PRUMADA), INCLUSIVE CONEXÕES, CORTES E FIXAÇÕES, PARA PRÉDIOS. AF_10/2015</t>
  </si>
  <si>
    <t>91789</t>
  </si>
  <si>
    <t>(COMPOSIÇÃO REPRESENTATIVA) DO SERVIÇO DE INSTALAÇÃO DE TUBOS DE PVC, SÉRIE R, ÁGUA PLUVIAL, DN 75 MM (INSTALADO EM RAMAL DE ENCAMINHAMENTO, OU CONDUTORES VERTICAIS), INCLUSIVE CONEXÕES, CORTE E FIXAÇÕES, PARA PRÉDIOS. AF_10/2015</t>
  </si>
  <si>
    <t>91790</t>
  </si>
  <si>
    <t>(COMPOSIÇÃO REPRESENTATIVA) DO SERVIÇO DE INSTALAÇÃO DE TUBOS DE PVC, SÉRIE R, ÁGUA PLUVIAL, DN 100 MM (INSTALADO EM RAMAL DE ENCAMINHAMENTO, OU CONDUTORES VERTICAIS), INCLUSIVE CONEXÕES, CORTES E FIXAÇÕES, PARA PRÉDIOS. AF_10/2015</t>
  </si>
  <si>
    <t>91791</t>
  </si>
  <si>
    <t>(COMPOSIÇÃO REPRESENTATIVA) DO SERVIÇO DE INSTALAÇÃO DE TUBOS DE PVC, SÉRIE R, ÁGUA PLUVIAL, DN 150 MM (INSTALADO EM CONDUTORES VERTICAIS), INCLUSIVE CONEXÕES, CORTES E FIXAÇÕES, PARA PRÉDIOS. AF_10/2015</t>
  </si>
  <si>
    <t>91792</t>
  </si>
  <si>
    <t>(COMPOSIÇÃO REPRESENTATIVA) DO SERVIÇO DE INSTALAÇÃO DE TUBO DE PVC, SÉRIE NORMAL, ESGOTO PREDIAL, DN 40 MM (INSTALADO EM RAMAL DE DESCARGA OU RAMAL DE ESGOTO SANITÁRIO), INCLUSIVE CONEXÕES, CORTES E FIXAÇÕES, PARA PRÉDIOS. AF_10/2015</t>
  </si>
  <si>
    <t>91793</t>
  </si>
  <si>
    <t>(COMPOSIÇÃO REPRESENTATIVA) DO SERVIÇO DE INSTALAÇÃO DE TUBO DE PVC, SÉRIE NORMAL, ESGOTO PREDIAL, DN 50 MM (INSTALADO EM RAMAL DE DESCARGA OU RAMAL DE ESGOTO SANITÁRIO), INCLUSIVE CONEXÕES, CORTES E FIXAÇÕES PARA, PRÉDIOS. AF_10/2015</t>
  </si>
  <si>
    <t>91794</t>
  </si>
  <si>
    <t>(COMPOSIÇÃO REPRESENTATIVA) DO SERVIÇO DE INST. TUBO PVC, SÉRIE N, ESGOTO PREDIAL, DN 75 MM, (INST. EM RAMAL DE DESCARGA, RAMAL DE ESG. SANITÁRIO, PRUMADA DE ESG. SANITÁRIO OU VENTILAÇÃO), INCL. CONEXÕES, CORTES E FIXAÇÕES, P/ PRÉDIOS. AF_10/2015</t>
  </si>
  <si>
    <t>91795</t>
  </si>
  <si>
    <t>(COMPOSIÇÃO REPRESENTATIVA) DO SERVIÇO DE INST. TUBO PVC, SÉRIE N, ESGOTO PREDIAL, 100 MM (INST. RAMAL DESCARGA, RAMAL DE ESG. SANIT., PRUMADA ESG. SANIT., VENTILAÇÃO OU SUB-COLETOR AÉREO), INCL. CONEXÕES E CORTES, FIXAÇÕES, P/ PRÉDIOS. AF_10/2015</t>
  </si>
  <si>
    <t>91796</t>
  </si>
  <si>
    <t>(COMPOSIÇÃO REPRESENTATIVA) DO SERVIÇO DE INSTALAÇÃO DE TUBO DE PVC, SÉRIE NORMAL, ESGOTO PREDIAL, DN 150 MM (INSTALADO EM SUB-COLETOR AÉREO), INCLUSIVE CONEXÕES, CORTES E FIXAÇÕES, PARA PRÉDIOS. AF_10/2015</t>
  </si>
  <si>
    <t>92275</t>
  </si>
  <si>
    <t>TUBO EM COBRE RÍGIDO, DN 22 MM, CLASSE E, SEM ISOLAMENTO, INSTALADO EM PRUMADA  FORNECIMENTO E INSTALAÇÃO. AF_12/2015</t>
  </si>
  <si>
    <t>92276</t>
  </si>
  <si>
    <t>TUBO EM COBRE RÍGIDO, DN 28 MM, CLASSE E, SEM ISOLAMENTO, INSTALADO EM PRUMADA  FORNECIMENTO E INSTALAÇÃO. AF_12/2015</t>
  </si>
  <si>
    <t>92305</t>
  </si>
  <si>
    <t>TUBO EM COBRE RÍGIDO, DN 15 MM, CLASSE E, SEM ISOLAMENTO, INSTALADO EM RAMAL DE DISTRIBUIÇÃO  FORNECIMENTO E INSTALAÇÃO. AF_12/2015</t>
  </si>
  <si>
    <t>92306</t>
  </si>
  <si>
    <t>TUBO EM COBRE RÍGIDO, DN 22 MM, CLASSE E, SEM ISOLAMENTO, INSTALADO EM RAMAL DE DISTRIBUIÇÃO  FORNECIMENTO E INSTALAÇÃO. AF_12/2015</t>
  </si>
  <si>
    <t>92307</t>
  </si>
  <si>
    <t>TUBO EM COBRE RÍGIDO, DN 28 MM, CLASSE E, SEM ISOLAMENTO, INSTALADO EM RAMAL DE DISTRIBUIÇÃO  FORNECIMENTO E INSTALAÇÃO. AF_12/2015</t>
  </si>
  <si>
    <t>92320</t>
  </si>
  <si>
    <t>TUBO EM COBRE RÍGIDO, DN 15 MM, CLASSE E, SEM ISOLAMENTO, INSTALADO EM RAMAL E SUB-RAMAL  FORNECIMENTO E INSTALAÇÃO. AF_12/2015</t>
  </si>
  <si>
    <t>92321</t>
  </si>
  <si>
    <t>TUBO EM COBRE RÍGIDO, DN 22 MM, CLASSE E, SEM ISOLAMENTO, INSTALADO EM RAMAL E SUB-RAMAL  FORNECIMENTO E INSTALAÇÃO. AF_12/2015</t>
  </si>
  <si>
    <t>92322</t>
  </si>
  <si>
    <t>TUBO EM COBRE RÍGIDO, DN 28 MM, CLASSE E, SEM ISOLAMENTO, INSTALADO EM RAMAL E SUB-RAMAL  FORNECIMENTO E INSTALAÇÃO. AF_12/2015</t>
  </si>
  <si>
    <t>98102</t>
  </si>
  <si>
    <t>CAIXA DE GORDURA SIMPLES, CIRCULAR, EM CONCRETO PRÉ-MOLDADO, DIÂMETRO INTERNO = 0,4 M, ALTURA INTERNA = 0,4 M. AF_12/2020</t>
  </si>
  <si>
    <t>89709</t>
  </si>
  <si>
    <t>RALO SIFONADO, PVC, DN 100 X 40 MM, JUNTA SOLDÁVEL, FORNECIDO E INSTALADO EM RAMAL DE DESCARGA OU EM RAMAL DE ESGOTO SANITÁRIO. AF_12/2014</t>
  </si>
  <si>
    <t>89710</t>
  </si>
  <si>
    <t>RALO SECO, PVC, DN 100 X 40 MM, JUNTA SOLDÁVEL, FORNECIDO E INSTALADO EM RAMAL DE DESCARGA OU EM RAMAL DE ESGOTO SANITÁRIO. AF_12/2014</t>
  </si>
  <si>
    <t>86877</t>
  </si>
  <si>
    <t>VÁLVULA EM METAL CROMADO 1.1/2 X 1.1/2 PARA TANQUE OU LAVATÓRIO, COM OU SEM LADRÃO - FORNECIMENTO E INSTALAÇÃO. AF_01/2020</t>
  </si>
  <si>
    <t>86878</t>
  </si>
  <si>
    <t>VÁLVULA EM METAL CROMADO TIPO AMERICANA 3.1/2 X 1.1/2 PARA PIA - FORNECIMENTO E INSTALAÇÃO. AF_01/2020</t>
  </si>
  <si>
    <t>86879</t>
  </si>
  <si>
    <t>VÁLVULA EM PLÁSTICO 1 PARA PIA, TANQUE OU LAVATÓRIO, COM OU SEM LADRÃO - FORNECIMENTO E INSTALAÇÃO. AF_01/2020</t>
  </si>
  <si>
    <t>86882</t>
  </si>
  <si>
    <t>SIFÃO DO TIPO GARRAFA/COPO EM PVC 1.1/4  X 1.1/2 - FORNECIMENTO E INSTALAÇÃO. AF_01/2020</t>
  </si>
  <si>
    <t>86883</t>
  </si>
  <si>
    <t>SIFÃO DO TIPO FLEXÍVEL EM PVC 1  X 1.1/2  - FORNECIMENTO E INSTALAÇÃO. AF_01/2020</t>
  </si>
  <si>
    <t>86884</t>
  </si>
  <si>
    <t>ENGATE FLEXÍVEL EM PLÁSTICO BRANCO, 1/2 X 30CM - FORNECIMENTO E INSTALAÇÃO. AF_01/2020</t>
  </si>
  <si>
    <t>86885</t>
  </si>
  <si>
    <t>ENGATE FLEXÍVEL EM PLÁSTICO BRANCO, 1/2 X 40CM - FORNECIMENTO E INSTALAÇÃO. AF_01/2020</t>
  </si>
  <si>
    <t>86886</t>
  </si>
  <si>
    <t>ENGATE FLEXÍVEL EM INOX, 1/2  X 30CM - FORNECIMENTO E INSTALAÇÃO. AF_01/2020</t>
  </si>
  <si>
    <t>86887</t>
  </si>
  <si>
    <t>ENGATE FLEXÍVEL EM INOX, 1/2  X 40CM - FORNECIMENTO E INSTALAÇÃO. AF_01/2020</t>
  </si>
  <si>
    <t>86893</t>
  </si>
  <si>
    <t>BANCADA DE MÁRMORE BRANCO POLIDO, DE 1,50 X 0,60 M, PARA PIA DE COZINHA - FORNECIMENTO E INSTALAÇÃO. AF_01/2020</t>
  </si>
  <si>
    <t>86899</t>
  </si>
  <si>
    <t>BANCADA DE MÁRMORE BRANCO POLIDO, DE 0,50 X 0,60 M, PARA LAVATÓRIO - FORNECIMENTO E INSTALAÇÃO. AF_01/2020</t>
  </si>
  <si>
    <t>86900</t>
  </si>
  <si>
    <t>CUBA DE EMBUTIR RETANGULAR DE AÇO INOXIDÁVEL, 46 X 30 X 12 CM - FORNECIMENTO E INSTALAÇÃO. AF_01/2020</t>
  </si>
  <si>
    <t>86902</t>
  </si>
  <si>
    <t>LAVATÓRIO LOUÇA BRANCA COM COLUNA, *44 X 35,5* CM, PADRÃO POPULAR - FORNECIMENTO E INSTALAÇÃO. AF_01/2020</t>
  </si>
  <si>
    <t>86903</t>
  </si>
  <si>
    <t>LAVATÓRIO LOUÇA BRANCA COM COLUNA, 45 X 55CM OU EQUIVALENTE, PADRÃO MÉDIO - FORNECIMENTO E INSTALAÇÃO. AF_01/2020</t>
  </si>
  <si>
    <t>86904</t>
  </si>
  <si>
    <t>LAVATÓRIO LOUÇA BRANCA SUSPENSO, 29,5 X 39CM OU EQUIVALENTE, PADRÃO POPULAR - FORNECIMENTO E INSTALAÇÃO. AF_01/2020</t>
  </si>
  <si>
    <t>86906</t>
  </si>
  <si>
    <t>TORNEIRA CROMADA DE MESA, 1/2 OU 3/4, PARA LAVATÓRIO, PADRÃO POPULAR - FORNECIMENTO E INSTALAÇÃO. AF_01/2020</t>
  </si>
  <si>
    <t>86910</t>
  </si>
  <si>
    <t>TORNEIRA CROMADA TUBO MÓVEL, DE PAREDE, 1/2 OU 3/4, PARA PIA DE COZINHA, PADRÃO MÉDIO - FORNECIMENTO E INSTALAÇÃO. AF_01/2020</t>
  </si>
  <si>
    <t>86913</t>
  </si>
  <si>
    <t>TORNEIRA CROMADA 1/2 OU 3/4 PARA TANQUE, PADRÃO POPULAR - FORNECIMENTO E INSTALAÇÃO. AF_01/2020</t>
  </si>
  <si>
    <t>86914</t>
  </si>
  <si>
    <t>TORNEIRA CROMADA 1/2 OU 3/4 PARA TANQUE, PADRÃO MÉDIO - FORNECIMENTO E INSTALAÇÃO. AF_01/2020</t>
  </si>
  <si>
    <t>86919</t>
  </si>
  <si>
    <t>TANQUE DE LOUÇA BRANCA COM COLUNA, 30L OU EQUIVALENTE, INCLUSO SIFÃO FLEXÍVEL EM PVC, VÁLVULA METÁLICA E TORNEIRA DE METAL CROMADO PADRÃO MÉDIO - FORNECIMENTO E INSTALAÇÃO. AF_01/2020</t>
  </si>
  <si>
    <t>86922</t>
  </si>
  <si>
    <t>TANQUE DE LOUÇA BRANCA SUSPENSO, 18L OU EQUIVALENTE, INCLUSO SIFÃO TIPO GARRAFA EM METAL CROMADO, VÁLVULA METÁLICA E TORNEIRA DE METAL CROMADO PADRÃO MÉDIO - FORNECIMENTO E INSTALAÇÃO. AF_01/2020</t>
  </si>
  <si>
    <t>86932</t>
  </si>
  <si>
    <t>VASO SANITÁRIO SIFONADO COM CAIXA ACOPLADA LOUÇA BRANCA - PADRÃO MÉDIO, INCLUSO ENGATE FLEXÍVEL EM METAL CROMADO, 1/2  X 40CM - FORNECIMENTO E INSTALAÇÃO. AF_01/2020</t>
  </si>
  <si>
    <t>86939</t>
  </si>
  <si>
    <t>LAVATÓRIO LOUÇA BRANCA COM COLUNA, *44 X 35,5* CM, PADRÃO POPULAR, INCLUSO SIFÃO FLEXÍVEL EM PVC, VÁLVULA E ENGATE FLEXÍVEL 30CM EM PLÁSTICO E COM TORNEIRA CROMADA PADRÃO POPULAR - FORNECIMENTO E INSTALAÇÃO. AF_01/2020</t>
  </si>
  <si>
    <t>86942</t>
  </si>
  <si>
    <t>LAVATÓRIO LOUÇA BRANCA SUSPENSO, 29,5 X 39CM OU EQUIVALENTE, PADRÃO POPULAR, INCLUSO SIFÃO TIPO GARRAFA EM PVC, VÁLVULA E ENGATE FLEXÍVEL 30CM EM PLÁSTICO E TORNEIRA CROMADA DE MESA, PADRÃO POPULAR - FORNECIMENTO E INSTALAÇÃO. AF_01/2020</t>
  </si>
  <si>
    <t>95470</t>
  </si>
  <si>
    <t>VASO SANITARIO SIFONADO CONVENCIONAL COM LOUÇA BRANCA, INCLUSO CONJUNTO DE LIGAÇÃO PARA BACIA SANITÁRIA AJUSTÁVEL - FORNECIMENTO E INSTALAÇÃO. AF_10/2016</t>
  </si>
  <si>
    <t>100858</t>
  </si>
  <si>
    <t>MICTÓRIO SIFONADO LOUÇA BRANCA  PADRÃO MÉDIO  FORNECIMENTO E INSTALAÇÃO. AF_01/2020</t>
  </si>
  <si>
    <t>100861</t>
  </si>
  <si>
    <t>SUPORTE MÃO FRANCESA EM AÇO, ABAS IGUAIS 30 CM, CAPACIDADE MINIMA 60 KG, BRANCO - FORNECIMENTO E INSTALAÇÃO. AF_01/2020</t>
  </si>
  <si>
    <t>100862</t>
  </si>
  <si>
    <t>SUPORTE MÃO FRANCESA EM ACO, ABAS IGUAIS 40 CM, CAPACIDADE MINIMA 70 KG, BRANCO - FORNECIMENTO E INSTALAÇÃO. AF_01/2020</t>
  </si>
  <si>
    <t>89349</t>
  </si>
  <si>
    <t>REGISTRO DE PRESSÃO BRUTO, LATÃO, ROSCÁVEL, 1/2" - FORNECIMENTO E INSTALAÇÃO. AF_08/2021</t>
  </si>
  <si>
    <t>89351</t>
  </si>
  <si>
    <t>REGISTRO DE PRESSÃO BRUTO, LATÃO,  ROSCÁVEL, 3/4'' - FORNECIMENTO E INSTALAÇÃO. AF_08/2021</t>
  </si>
  <si>
    <t>89352</t>
  </si>
  <si>
    <t>REGISTRO DE GAVETA BRUTO, LATÃO, ROSCÁVEL, 1/2" - FORNECIMENTO E INSTALAÇÃO. AF_08/2021</t>
  </si>
  <si>
    <t>89353</t>
  </si>
  <si>
    <t>REGISTRO DE GAVETA BRUTO, LATÃO, ROSCÁVEL, 3/4" - FORNECIMENTO E INSTALAÇÃO. AF_08/2021</t>
  </si>
  <si>
    <t>89969</t>
  </si>
  <si>
    <t>KIT DE REGISTRO DE PRESSÃO BRUTO DE LATÃO ½", INCLUSIVE CONEXÕES,  ROSCÁVEL, INSTALADO EM RAMAL DE ÁGUA FRIA - FORNECIMENTO E INSTALAÇÃO. AF_12/2014</t>
  </si>
  <si>
    <t>89970</t>
  </si>
  <si>
    <t>KIT DE REGISTRO DE PRESSÃO BRUTO DE LATÃO ¾", INCLUSIVE CONEXÕES, ROSCÁVEL, INSTALADO EM RAMAL DE ÁGUA FRIA - FORNECIMENTO E INSTALAÇÃO. AF_12/2014</t>
  </si>
  <si>
    <t>89971</t>
  </si>
  <si>
    <t>KIT DE REGISTRO DE GAVETA BRUTO DE LATÃO ½", INCLUSIVE CONEXÕES, ROSCÁVEL, INSTALADO EM RAMAL DE ÁGUA FRIA - FORNECIMENTO E INSTALAÇÃO. AF_12/2014</t>
  </si>
  <si>
    <t>89972</t>
  </si>
  <si>
    <t>KIT DE REGISTRO DE GAVETA BRUTO DE LATÃO ¾", INCLUSIVE CONEXÕES, ROSCÁVEL, INSTALADO EM RAMAL DE ÁGUA FRIA - FORNECIMENTO E INSTALAÇÃO. AF_12/2014</t>
  </si>
  <si>
    <t>89984</t>
  </si>
  <si>
    <t>REGISTRO DE PRESSÃO BRUTO, LATÃO, ROSCÁVEL, 1/2", COM ACABAMENTO E CANOPLA CROMADOS - FORNECIMENTO E INSTALAÇÃO. AF_08/2021</t>
  </si>
  <si>
    <t>89985</t>
  </si>
  <si>
    <t>REGISTRO DE PRESSÃO BRUTO, LATÃO, ROSCÁVEL, 3/4", COM ACABAMENTO E CANOPLA CROMADOS - FORNECIMENTO E INSTALAÇÃO. AF_08/2021</t>
  </si>
  <si>
    <t>89986</t>
  </si>
  <si>
    <t>REGISTRO DE GAVETA BRUTO, LATÃO, ROSCÁVEL, 1/2", COM ACABAMENTO E CANOPLA CROMADOS - FORNECIMENTO E INSTALAÇÃO. AF_08/2021</t>
  </si>
  <si>
    <t>89987</t>
  </si>
  <si>
    <t>REGISTRO DE GAVETA BRUTO, LATÃO, ROSCÁVEL, 3/4", COM ACABAMENTO E CANOPLA CROMADOS - FORNECIMENTO E INSTALAÇÃO. AF_08/2021</t>
  </si>
  <si>
    <t>94495</t>
  </si>
  <si>
    <t>REGISTRO DE GAVETA BRUTO, LATÃO, ROSCÁVEL, 1" - FORNECIMENTO E INSTALAÇÃO. AF_08/2021</t>
  </si>
  <si>
    <t>94496</t>
  </si>
  <si>
    <t>REGISTRO DE GAVETA BRUTO, LATÃO, ROSCÁVEL, 1 1/4" - FORNECIMENTO E INSTALAÇÃO. AF_08/2021</t>
  </si>
  <si>
    <t>94497</t>
  </si>
  <si>
    <t>REGISTRO DE GAVETA BRUTO, LATÃO, ROSCÁVEL, 1 1/2" - FORNECIMENTO E INSTALAÇÃO. AF_08/2021</t>
  </si>
  <si>
    <t>94498</t>
  </si>
  <si>
    <t>REGISTRO DE GAVETA BRUTO, LATÃO, ROSCÁVEL, 2" - FORNECIMENTO E INSTALAÇÃO. AF_08/2021</t>
  </si>
  <si>
    <t>94499</t>
  </si>
  <si>
    <t>REGISTRO DE GAVETA BRUTO, LATÃO, ROSCÁVEL, 2 1/2" - FORNECIMENTO E INSTALAÇÃO. AF_08/2021</t>
  </si>
  <si>
    <t>94500</t>
  </si>
  <si>
    <t>REGISTRO DE GAVETA BRUTO, LATÃO, ROSCÁVEL, 3" - FORNECIMENTO E INSTALAÇÃO. AF_08/2021</t>
  </si>
  <si>
    <t>94501</t>
  </si>
  <si>
    <t>REGISTRO DE GAVETA BRUTO, LATÃO, ROSCÁVEL, 4" - FORNECIMENTO E INSTALAÇÃO. AF_08/2021</t>
  </si>
  <si>
    <t>94792</t>
  </si>
  <si>
    <t>REGISTRO DE GAVETA BRUTO, LATÃO, ROSCÁVEL, 1", COM ACABAMENTO E CANOPLA CROMADOS - FORNECIMENTO E INSTALAÇÃO. AF_08/2021</t>
  </si>
  <si>
    <t>94793</t>
  </si>
  <si>
    <t>REGISTRO DE GAVETA BRUTO, LATÃO, ROSCÁVEL, 1 1/4", COM ACABAMENTO E CANOPLA CROMADOS - FORNECIMENTO E INSTALAÇÃO. AF_08/2021</t>
  </si>
  <si>
    <t>94794</t>
  </si>
  <si>
    <t>REGISTRO DE GAVETA BRUTO, LATÃO, ROSCÁVEL, 1 1/2", COM ACABAMENTO E CANOPLA CROMADOS - FORNECIMENTO E INSTALAÇÃO. AF_08/2021</t>
  </si>
  <si>
    <t>94795</t>
  </si>
  <si>
    <t>TORNEIRA DE BOIA PARA CAIXA D'ÁGUA, ROSCÁVEL, 1/2" - FORNECIMENTO E INSTALAÇÃO. AF_08/2021</t>
  </si>
  <si>
    <t>94796</t>
  </si>
  <si>
    <t>TORNEIRA DE BOIA PARA CAIXA D'ÁGUA, ROSCÁVEL, 3/4" - FORNECIMENTO E INSTALAÇÃO. AF_08/2021</t>
  </si>
  <si>
    <t>94797</t>
  </si>
  <si>
    <t>TORNEIRA DE BOIA PARA CAIXA D'ÁGUA, ROSCÁVEL, 1" - FORNECIMENTO E INSTALAÇÃO. AF_08/2021</t>
  </si>
  <si>
    <t>94798</t>
  </si>
  <si>
    <t>TORNEIRA DE BOIA PARA CAIXA D'ÁGUA, ROSCÁVEL, 1 1/4" - FORNECIMENTO E INSTALAÇÃO. AF_08/2021</t>
  </si>
  <si>
    <t>94799</t>
  </si>
  <si>
    <t>TORNEIRA DE BOIA PARA CAIXA D'ÁGUA, ROSCÁVEL, 1 1/2" - FORNECIMENTO E INSTALAÇÃO. AF_08/2021</t>
  </si>
  <si>
    <t>94800</t>
  </si>
  <si>
    <t>TORNEIRA DE BOIA PARA CAIXA D'ÁGUA, ROSCÁVEL, 2" - FORNECIMENTO E INSTALAÇÃO. AF_08/2021</t>
  </si>
  <si>
    <t>95248</t>
  </si>
  <si>
    <t>VÁLVULA DE ESFERA BRUTA, BRONZE, ROSCÁVEL, 1/2" - FORNECIMENTO E INSTALAÇÃO. AF_08/2021</t>
  </si>
  <si>
    <t>95249</t>
  </si>
  <si>
    <t>VÁLVULA DE ESFERA BRUTA, BRONZE, ROSCÁVEL, 3/4'' - FORNECIMENTO E INSTALAÇÃO. AF_08/2021</t>
  </si>
  <si>
    <t>95250</t>
  </si>
  <si>
    <t>VÁLVULA DE ESFERA BRUTA, BRONZE, ROSCÁVEL, 1'' - FORNECIMENTO E INSTALAÇÃO. AF_08/2021</t>
  </si>
  <si>
    <t>95251</t>
  </si>
  <si>
    <t>VÁLVULA DE ESFERA BRUTA, BRONZE, ROSCÁVEL, 1 1/4'' - FORNECIMENTO E INSTALAÇÃO. AF_08/2021</t>
  </si>
  <si>
    <t>95252</t>
  </si>
  <si>
    <t>VÁLVULA DE ESFERA BRUTA, BRONZE, ROSCÁVEL, 1 1/2'' - FORNECIMENTO E INSTALAÇÃO. AF_08/2021</t>
  </si>
  <si>
    <t>95253</t>
  </si>
  <si>
    <t>VÁLVULA DE ESFERA BRUTA, BRONZE, ROSCÁVEL, 2'' - FORNECIMENTO E INSTALAÇÃO. AF_08/2021</t>
  </si>
  <si>
    <t>99619</t>
  </si>
  <si>
    <t>VÁLVULA DE RETENÇÃO HORIZONTAL, DE BRONZE, ROSCÁVEL, 3/4" - FORNECIMENTO E INSTALAÇÃO. AF_08/2021</t>
  </si>
  <si>
    <t>99620</t>
  </si>
  <si>
    <t>VÁLVULA DE RETENÇÃO HORIZONTAL, DE BRONZE, ROSCÁVEL, 1" - FORNECIMENTO E INSTALAÇÃO. AF_08/2021</t>
  </si>
  <si>
    <t>99621</t>
  </si>
  <si>
    <t>VÁLVULA DE RETENÇÃO HORIZONTAL, DE BRONZE, ROSCÁVEL, 1 1/4" - FORNECIMENTO E INSTALAÇÃO. AF_08/2021</t>
  </si>
  <si>
    <t>99622</t>
  </si>
  <si>
    <t>VÁLVULA DE RETENÇÃO HORIZONTAL, DE BRONZE, ROSCÁVEL, 1 1/2"  - FORNECIMENTO E INSTALAÇÃO. AF_08/2021</t>
  </si>
  <si>
    <t>99623</t>
  </si>
  <si>
    <t>VÁLVULA DE RETENÇÃO HORIZONTAL, DE BRONZE, ROSCÁVEL, 2"  - FORNECIMENTO E INSTALAÇÃO. AF_08/2021</t>
  </si>
  <si>
    <t>99624</t>
  </si>
  <si>
    <t>VÁLVULA DE RETENÇÃO HORIZONTAL, DE BRONZE, ROSCÁVEL, 2 1/2" - FORNECIMENTO E INSTALAÇÃO. AF_08/2021</t>
  </si>
  <si>
    <t>99625</t>
  </si>
  <si>
    <t>VÁLVULA DE RETENÇÃO HORIZONTAL, DE BRONZE, ROSCÁVEL, 3" - FORNECIMENTO E INSTALAÇÃO. AF_08/2021</t>
  </si>
  <si>
    <t>99626</t>
  </si>
  <si>
    <t>VÁLVULA DE RETENÇÃO HORIZONTAL, DE BRONZE, ROSCÁVEL, 4" - FORNECIMENTO E INSTALAÇÃO. AF_08/2021</t>
  </si>
  <si>
    <t>99628</t>
  </si>
  <si>
    <t>VÁLVULA DE RETENÇÃO VERTICAL, DE BRONZE, ROSCÁVEL, 3/4" - FORNECIMENTO E INSTALAÇÃO. AF_08/2021</t>
  </si>
  <si>
    <t>99629</t>
  </si>
  <si>
    <t>VÁLVULA DE RETENÇÃO VERTICAL, DE BRONZE, ROSCÁVEL, 1" - FORNECIMENTO E INSTALAÇÃO. AF_08/2021</t>
  </si>
  <si>
    <t>99630</t>
  </si>
  <si>
    <t>VÁLVULA DE RETENÇÃO VERTICAL, DE BRONZE, ROSCÁVEL, 1 1/4" - FORNECIMENTO E INSTALAÇÃO. AF_08/2021</t>
  </si>
  <si>
    <t>99631</t>
  </si>
  <si>
    <t>VÁLVULA DE RETENÇÃO VERTICAL, DE BRONZE, ROSCÁVEL, 1 1/2" - FORNECIMENTO E INSTALAÇÃO. AF_08/2021</t>
  </si>
  <si>
    <t>99632</t>
  </si>
  <si>
    <t>VÁLVULA DE RETENÇÃO VERTICAL, DE BRONZE, ROSCÁVEL, 2" - FORNECIMENTO E INSTALAÇÃO. AF_08/2021</t>
  </si>
  <si>
    <t>99633</t>
  </si>
  <si>
    <t>VÁLVULA DE RETENÇÃO VERTICAL, DE BRONZE, ROSCÁVEL, 3" - FORNECIMENTO E INSTALAÇÃO. AF_08/2021</t>
  </si>
  <si>
    <t>99634</t>
  </si>
  <si>
    <t>VÁLVULA DE RETENÇÃO VERTICAL, DE BRONZE, ROSCÁVEL, 4" - FORNECIMENTO E INSTALAÇÃO. AF_08/2021</t>
  </si>
  <si>
    <t>99635</t>
  </si>
  <si>
    <t>VÁLVULA DE DESCARGA METÁLICA, BASE 1 1/2", ACABAMENTO METALICO CROMADO - FORNECIMENTO E INSTALAÇÃO. AF_08/2021</t>
  </si>
  <si>
    <t>103010</t>
  </si>
  <si>
    <t>VÁLVULA DE RETENÇÃO, DE BRONZE, PÉ COM CRIVOS, ROSCÁVEL, 3/4" - FORNECIMENTO E INSTALAÇÃO. AF_08/2021</t>
  </si>
  <si>
    <t>103011</t>
  </si>
  <si>
    <t>VÁLVULA DE RETENÇÃO, DE BRONZE, PÉ COM CRIVOS, ROSCÁVEL, 1" - FORNECIMENTO E INSTALAÇÃO. AF_08/2021</t>
  </si>
  <si>
    <t>103013</t>
  </si>
  <si>
    <t>VÁLVULA DE RETENÇÃO, DE BRONZE, PÉ COM CRIVOS, ROSCÁVEL, 1 1/2" - FORNECIMENTO E INSTALAÇÃO. AF_08/2021</t>
  </si>
  <si>
    <t>103014</t>
  </si>
  <si>
    <t>VÁLVULA DE RETENÇÃO, DE BRONZE, PÉ COM CRIVOS, ROSCÁVEL, 2" - FORNECIMENTO E INSTALAÇÃO. AF_08/2021</t>
  </si>
  <si>
    <t>103015</t>
  </si>
  <si>
    <t>VÁLVULA DE RETENÇÃO, DE BRONZE, PÉ COM CRIVOS, ROSCÁVEL, 2 1/2" - FORNECIMENTO E INSTALAÇÃO. AF_08/2021</t>
  </si>
  <si>
    <t>103016</t>
  </si>
  <si>
    <t>VÁLVULA DE RETENÇÃO, DE BRONZE, PÉ COM CRIVOS, ROSCÁVEL, 3" - FORNECIMENTO E INSTALAÇÃO. AF_08/2021</t>
  </si>
  <si>
    <t>103017</t>
  </si>
  <si>
    <t>VÁLVULA DE RETENÇÃO, DE BRONZE, PÉ COM CRIVOS, ROSCÁVEL, 4" - FORNECIMENTO E INSTALAÇÃO. AF_08/2021</t>
  </si>
  <si>
    <t>103019</t>
  </si>
  <si>
    <t>REGISTRO OU VÁLVULA GLOBO ANGULAR EM LATÃO, PARA HIDRANTES EM INSTALAÇÃO PREDIAL DE INCÊNDIO, 45 GRAUS, 2 1/2" - FORNECIMENTO E INSTALAÇÃO. AF_08/2021</t>
  </si>
  <si>
    <t>95634</t>
  </si>
  <si>
    <t>KIT CAVALETE PARA MEDIÇÃO DE ÁGUA - ENTRADA PRINCIPAL, EM PVC SOLDÁVEL DN 20 (½")   FORNECIMENTO E INSTALAÇÃO (EXCLUSIVE HIDRÔMETRO). AF_11/2016</t>
  </si>
  <si>
    <t>95635</t>
  </si>
  <si>
    <t>KIT CAVALETE PARA MEDIÇÃO DE ÁGUA - ENTRADA PRINCIPAL, EM PVC SOLDÁVEL DN 25 (¾")   FORNECIMENTO E INSTALAÇÃO (EXCLUSIVE HIDRÔMETRO). AF_11/2016</t>
  </si>
  <si>
    <t>95637</t>
  </si>
  <si>
    <t>KIT CAVALETE PARA MEDIÇÃO DE ÁGUA - ENTRADA PRINCIPAL, EM AÇO GALVANIZADO DN 32 (1 ¼)  FORNECIMENTO E INSTALAÇÃO (EXCLUSIVE HIDRÔMETRO). AF_11/2016</t>
  </si>
  <si>
    <t>95638</t>
  </si>
  <si>
    <t>KIT CAVALETE PARA MEDIÇÃO DE ÁGUA - ENTRADA PRINCIPAL, EM AÇO GALVANIZADO DN 40 (1 ½)  FORNECIMENTO E INSTALAÇÃO (EXCLUSIVE HIDRÔMETRO). AF_11/2016</t>
  </si>
  <si>
    <t>95639</t>
  </si>
  <si>
    <t>KIT CAVALETE PARA MEDIÇÃO DE ÁGUA - ENTRADA PRINCIPAL, EM AÇO GALVANIZADO DN 50 (2)  FORNECIMENTO E INSTALAÇÃO (EXCLUSIVE HIDRÔMETRO). AF_11/2016</t>
  </si>
  <si>
    <t>95641</t>
  </si>
  <si>
    <t>KIT CAVALETE PARA MEDIÇÃO DE ÁGUA - ENTRADA INDIVIDUALIZADA, EM PVC DN 25 (¾), PARA 2 MEDIDORES  FORNECIMENTO E INSTALAÇÃO (EXCLUSIVE HIDRÔMETRO). AF_11/2016</t>
  </si>
  <si>
    <t>95642</t>
  </si>
  <si>
    <t>KIT CAVALETE PARA MEDIÇÃO DE ÁGUA - ENTRADA INDIVIDUALIZADA, EM PVC DN 25 (¾), PARA 3 MEDIDORES  FORNECIMENTO E INSTALAÇÃO (EXCLUSIVE HIDRÔMETRO). AF_11/2016</t>
  </si>
  <si>
    <t>95643</t>
  </si>
  <si>
    <t>KIT CAVALETE PARA MEDIÇÃO DE ÁGUA - ENTRADA INDIVIDUALIZADA, EM PVC DN 25 (¾), PARA 4 MEDIDORES  FORNECIMENTO E INSTALAÇÃO (EXCLUSIVE HIDRÔMETRO). AF_11/2016</t>
  </si>
  <si>
    <t>95644</t>
  </si>
  <si>
    <t>KIT CAVALETE PARA MEDIÇÃO DE ÁGUA - ENTRADA INDIVIDUALIZADA, EM PVC DN 32 (1), PARA 1 MEDIDOR  FORNECIMENTO E INSTALAÇÃO (EXCLUSIVE HIDRÔMETRO). AF_11/2016</t>
  </si>
  <si>
    <t>95645</t>
  </si>
  <si>
    <t>KIT CAVALETE PARA MEDIÇÃO DE ÁGUA - ENTRADA INDIVIDUALIZADA, EM PVC DN 32 (1), PARA 2 MEDIDORES  FORNECIMENTO E INSTALAÇÃO (EXCLUSIVE HIDRÔMETRO). AF_11/2016</t>
  </si>
  <si>
    <t>95646</t>
  </si>
  <si>
    <t>KIT CAVALETE PARA MEDIÇÃO DE ÁGUA - ENTRADA INDIVIDUALIZADA, EM PVC DN 32 (1), PARA 3 MEDIDORES  FORNECIMENTO E INSTALAÇÃO (EXCLUSIVE HIDRÔMETRO). AF_11/2016</t>
  </si>
  <si>
    <t>95647</t>
  </si>
  <si>
    <t>KIT CAVALETE PARA MEDIÇÃO DE ÁGUA - ENTRADA INDIVIDUALIZADA, EM PVC DN 32 (1), PARA 4 MEDIDORES  FORNECIMENTO E INSTALAÇÃO (EXCLUSIVE HIDRÔMETRO). AF_11/2016</t>
  </si>
  <si>
    <t>95673</t>
  </si>
  <si>
    <t>HIDRÔMETRO DN 20 (½), 1,5 M³/H  FORNECIMENTO E INSTALAÇÃO. AF_11/2016</t>
  </si>
  <si>
    <t>95674</t>
  </si>
  <si>
    <t>HIDRÔMETRO DN 20 (½), 3,0 M³/H  FORNECIMENTO E INSTALAÇÃO. AF_11/2016</t>
  </si>
  <si>
    <t>95675</t>
  </si>
  <si>
    <t>HIDRÔMETRO DN 25 (¾ ), 5,0 M³/H FORNECIMENTO E INSTALAÇÃO. AF_11/2016</t>
  </si>
  <si>
    <t>95676</t>
  </si>
  <si>
    <t>CAIXA EM CONCRETO PRÉ-MOLDADO PARA ABRIGO DE HIDRÔMETRO COM DN 20 (½)  FORNECIMENTO E INSTALAÇÃO. AF_11/2016</t>
  </si>
  <si>
    <t>90436</t>
  </si>
  <si>
    <t>FURO EM ALVENARIA PARA DIÂMETROS MENORES OU IGUAIS A 40 MM. AF_05/2015</t>
  </si>
  <si>
    <t>90437</t>
  </si>
  <si>
    <t>FURO EM ALVENARIA PARA DIÂMETROS MAIORES QUE 40 MM E MENORES OU IGUAIS A 75 MM. AF_05/2015</t>
  </si>
  <si>
    <t>90438</t>
  </si>
  <si>
    <t>FURO EM ALVENARIA PARA DIÂMETROS MAIORES QUE 75 MM. AF_05/2015</t>
  </si>
  <si>
    <t>90439</t>
  </si>
  <si>
    <t>FURO EM CONCRETO PARA DIÂMETROS MENORES OU IGUAIS A 40 MM. AF_05/2015</t>
  </si>
  <si>
    <t>90440</t>
  </si>
  <si>
    <t>FURO EM CONCRETO PARA DIÂMETROS MAIORES QUE 40 MM E MENORES OU IGUAIS A 75 MM. AF_05/2015</t>
  </si>
  <si>
    <t>90441</t>
  </si>
  <si>
    <t>FURO EM CONCRETO PARA DIÂMETROS MAIORES QUE 75 MM. AF_05/2015</t>
  </si>
  <si>
    <t>90443</t>
  </si>
  <si>
    <t>RASGO EM ALVENARIA PARA RAMAIS/ DISTRIBUIÇÃO COM DIAMETROS MENORES OU IGUAIS A 40 MM. AF_05/2015</t>
  </si>
  <si>
    <t>90444</t>
  </si>
  <si>
    <t>RASGO EM CONTRAPISO PARA RAMAIS/ DISTRIBUIÇÃO COM DIÂMETROS MENORES OU IGUAIS A 40 MM. AF_05/2015</t>
  </si>
  <si>
    <t>90445</t>
  </si>
  <si>
    <t>RASGO EM CONTRAPISO PARA RAMAIS/ DISTRIBUIÇÃO COM DIÂMETROS MAIORES QUE 40 MM E MENORES OU IGUAIS A 75 MM. AF_05/2015</t>
  </si>
  <si>
    <t>90446</t>
  </si>
  <si>
    <t>RASGO EM CONTRAPISO PARA RAMAIS/ DISTRIBUIÇÃO COM DIÂMETROS MAIORES QUE 75 MM. AF_05/2015</t>
  </si>
  <si>
    <t>90447</t>
  </si>
  <si>
    <t>RASGO EM ALVENARIA PARA ELETRODUTOS COM DIAMETROS MENORES OU IGUAIS A 40 MM. AF_05/2015</t>
  </si>
  <si>
    <t>90456</t>
  </si>
  <si>
    <t>QUEBRA EM ALVENARIA PARA INSTALAÇÃO DE CAIXA DE TOMADA (4X4 OU 4X2). AF_05/2015</t>
  </si>
  <si>
    <t>90457</t>
  </si>
  <si>
    <t>QUEBRA EM ALVENARIA PARA INSTALAÇÃO DE QUADRO DISTRIBUIÇÃO PEQUENO (19X25 CM). AF_05/2015</t>
  </si>
  <si>
    <t>90466</t>
  </si>
  <si>
    <t>CHUMBAMENTO LINEAR EM ALVENARIA PARA RAMAIS/DISTRIBUIÇÃO COM DIÂMETROS MENORES OU IGUAIS A 40 MM. AF_05/2015</t>
  </si>
  <si>
    <t>90467</t>
  </si>
  <si>
    <t>CHUMBAMENTO LINEAR EM ALVENARIA PARA RAMAIS/DISTRIBUIÇÃO COM DIÂMETROS MAIORES QUE 40 MM E MENORES OU IGUAIS A 75 MM. AF_05/2015</t>
  </si>
  <si>
    <t>90468</t>
  </si>
  <si>
    <t>CHUMBAMENTO LINEAR EM CONTRAPISO PARA RAMAIS/DISTRIBUIÇÃO COM DIÂMETROS MENORES OU IGUAIS A 40 MM. AF_05/2015</t>
  </si>
  <si>
    <t>90469</t>
  </si>
  <si>
    <t>CHUMBAMENTO LINEAR EM CONTRAPISO PARA RAMAIS/DISTRIBUIÇÃO COM DIÂMETROS MAIORES QUE 40 MM E MENORES OU IGUAIS A 75 MM. AF_05/2015</t>
  </si>
  <si>
    <t>90470</t>
  </si>
  <si>
    <t>CHUMBAMENTO LINEAR EM CONTRAPISO PARA RAMAIS/DISTRIBUIÇÃO COM DIÂMETROS MAIORES QUE 75 MM. AF_05/2015</t>
  </si>
  <si>
    <t>91167</t>
  </si>
  <si>
    <t>FIXAÇÃO DE TUBOS HORIZONTAIS DE PPR DIÂMETROS MENORES OU IGUAIS A 40 MM COM ABRAÇADEIRA METÁLICA RÍGIDA TIPO D 1/2", FIXADA EM PERFILADO EM LAJE. AF_05/2015</t>
  </si>
  <si>
    <t>91168</t>
  </si>
  <si>
    <t>FIXAÇÃO DE TUBOS HORIZONTAIS DE PPR DIÂMETROS MAIORES QUE 40 MM E MENORES OU IGUAIS A 75 MM COM ABRAÇADEIRA METÁLICA RÍGIDA TIPO D 1 1/2", FIXADA EM PERFILADO EM LAJE. AF_05/2015</t>
  </si>
  <si>
    <t>91169</t>
  </si>
  <si>
    <t>FIXAÇÃO DE TUBOS HORIZONTAIS DE PPR DIÂMETROS MAIORES QUE 75 MM COM ABRAÇADEIRA METÁLICA RÍGIDA TIPO D 3", FIXADA EM PERFILADO EM LAJE. AF_05/2015</t>
  </si>
  <si>
    <t>91170</t>
  </si>
  <si>
    <t>FIXAÇÃO DE TUBOS HORIZONTAIS DE PVC, CPVC OU COBRE DIÂMETROS MENORES OU IGUAIS A 40 MM OU ELETROCALHAS ATÉ 150MM DE LARGURA, COM ABRAÇADEIRA METÁLICA RÍGIDA TIPO D 1/2, FIXADA EM PERFILADO EM LAJE. AF_05/2015</t>
  </si>
  <si>
    <t>91171</t>
  </si>
  <si>
    <t>FIXAÇÃO DE TUBOS HORIZONTAIS DE PVC, CPVC OU COBRE DIÂMETROS MAIORES QUE 40 MM E MENORES OU IGUAIS A 75 MM COM ABRAÇADEIRA METÁLICA RÍGIDA TIPO D 1 1/2", FIXADA EM PERFILADO EM LAJE. AF_05/2015</t>
  </si>
  <si>
    <t>91172</t>
  </si>
  <si>
    <t>FIXAÇÃO DE TUBOS HORIZONTAIS DE PVC, CPVC OU COBRE DIÂMETROS MAIORES QUE 75 MM COM ABRAÇADEIRA METÁLICA RÍGIDA TIPO D 3", FIXADA EM PERFILADO EM LAJE. AF_05/2015</t>
  </si>
  <si>
    <t>91173</t>
  </si>
  <si>
    <t>FIXAÇÃO DE TUBOS VERTICAIS DE PPR DIÂMETROS MENORES OU IGUAIS A 40 MM COM ABRAÇADEIRA METÁLICA RÍGIDA TIPO D 1/2", FIXADA EM PERFILADO EM ALVENARIA. AF_05/2015</t>
  </si>
  <si>
    <t>91174</t>
  </si>
  <si>
    <t>FIXAÇÃO DE TUBOS VERTICAIS DE PPR DIÂMETROS MAIORES QUE 40 MM E MENORES OU IGUAIS A 75 MM COM ABRAÇADEIRA METÁLICA RÍGIDA TIPO D 1 1/2", FIXADA EM PERFILADO EM ALVENARIA. AF_05/2015</t>
  </si>
  <si>
    <t>91175</t>
  </si>
  <si>
    <t>FIXAÇÃO DE TUBOS VERTICAIS DE PPR DIÂMETROS MAIORES QUE 75 MM COM ABRAÇADEIRA METÁLICA RÍGIDA TIPO D 3", FIXADA EM PERFILADO EM ALVENARIA. AF_05/2015</t>
  </si>
  <si>
    <t>91182</t>
  </si>
  <si>
    <t>FIXAÇÃO DE TUBOS HORIZONTAIS DE PPR DIÂMETROS MENORES OU IGUAIS A 40 MM COM ABRAÇADEIRA METÁLICA FLEXÍVEL 18 MM, FIXADA DIRETAMENTE NA LAJE. AF_05/2015</t>
  </si>
  <si>
    <t>91183</t>
  </si>
  <si>
    <t>FIXAÇÃO DE TUBOS HORIZONTAIS DE PPR DIÂMETROS MAIORES QUE 40 MM E MENORES OU IGUAIS A 75 MM COM ABRAÇADEIRA METÁLICA FLEXÍVEL 18 MM, FIXADA DIRETAMENTE NA LAJE. AF_05/2015</t>
  </si>
  <si>
    <t>91184</t>
  </si>
  <si>
    <t>FIXAÇÃO DE TUBOS HORIZONTAIS DE PPR DIÂMETROS MAIORES QUE 75 MM COM ABRAÇADEIRA METÁLICA FLEXÍVEL 18 MM, FIXADA DIRETAMENTE NA LAJE. AF_05/2015</t>
  </si>
  <si>
    <t>91185</t>
  </si>
  <si>
    <t>FIXAÇÃO DE TUBOS HORIZONTAIS DE PVC, CPVC OU COBRE DIÂMETROS MENORES OU IGUAIS A 40 MM COM ABRAÇADEIRA METÁLICA FLEXÍVEL 18 MM, FIXADA DIRETAMENTE NA LAJE. AF_05/2015</t>
  </si>
  <si>
    <t>91186</t>
  </si>
  <si>
    <t>FIXAÇÃO DE TUBOS HORIZONTAIS DE PVC, CPVC OU COBRE DIÂMETROS MAIORES QUE 40 MM E MENORES OU IGUAIS A 75 MM COM ABRAÇADEIRA METÁLICA FLEXÍVEL 18 MM, FIXADA DIRETAMENTE NA LAJE. AF_05/2015</t>
  </si>
  <si>
    <t>91187</t>
  </si>
  <si>
    <t>FIXAÇÃO DE TUBOS HORIZONTAIS DE PVC, CPVC OU COBRE DIÂMETROS MAIORES QUE 75 MM COM ABRAÇADEIRA METÁLICA FLEXÍVEL 18 MM, FIXADA DIRETAMENTE NA LAJE. AF_05/2015</t>
  </si>
  <si>
    <t>91188</t>
  </si>
  <si>
    <t>CHUMBAMENTO PONTUAL DE ABERTURA EM LAJE COM PASSAGEM DE 1 TUBO DE DIAMETRO EQUIVALENTE IGUAL À  50 MM. AF_05/2015</t>
  </si>
  <si>
    <t>91189</t>
  </si>
  <si>
    <t>CHUMBAMENTO PONTUAL DE ABERTURA EM LAJE COM PASSAGEM DE MAIS DE 1 TUBO DE  DIAMETRO EQUIVALENTE IGUAL À  50 MM. AF_05/2015</t>
  </si>
  <si>
    <t>91190</t>
  </si>
  <si>
    <t>CHUMBAMENTO PONTUAL EM PASSAGEM DE TUBO COM DIÂMETRO MENOR OU IGUAL A 40 MM. AF_05/2015</t>
  </si>
  <si>
    <t>91191</t>
  </si>
  <si>
    <t>CHUMBAMENTO PONTUAL EM PASSAGEM DE TUBO COM DIÂMETROS ENTRE 40 MM E 75 MM. AF_05/2015</t>
  </si>
  <si>
    <t>91192</t>
  </si>
  <si>
    <t>CHUMBAMENTO PONTUAL EM PASSAGEM DE TUBO COM DIÂMETRO MAIOR QUE 75 MM. AF_05/2015</t>
  </si>
  <si>
    <t>91222</t>
  </si>
  <si>
    <t>RASGO EM ALVENARIA PARA RAMAIS/ DISTRIBUIÇÃO COM DIÂMETROS MAIORES QUE 40 MM E MENORES OU IGUAIS A 75 MM. AF_05/2015</t>
  </si>
  <si>
    <t>93358</t>
  </si>
  <si>
    <t>ESCAVAÇÃO MANUAL DE VALA COM PROFUNDIDADE MENOR OU IGUAL A 1,30 M. AF_02/2021</t>
  </si>
  <si>
    <t>96995</t>
  </si>
  <si>
    <t>REATERRO MANUAL APILOADO COM SOQUETE. AF_10/2017</t>
  </si>
  <si>
    <t>101616</t>
  </si>
  <si>
    <t>PREPARO DE FUNDO DE VALA COM LARGURA MENOR QUE 1,5 M (ACERTO DO SOLO NATURAL). AF_08/2020</t>
  </si>
  <si>
    <t>101620</t>
  </si>
  <si>
    <t>PREPARO DE FUNDO DE VALA COM LARGURA MAIOR OU IGUAL A 1,5 M E MENOR QUE 2,5 M, COM CAMADA DE AREIA, LANÇAMENTO MANUAL. AF_08/2020</t>
  </si>
  <si>
    <t>87463</t>
  </si>
  <si>
    <t>ALVENARIA DE VEDAÇÃO DE BLOCOS VAZADOS DE CONCRETO DE 19X19X39CM (ESPESSURA 19CM) DE PAREDES COM ÁREA LÍQUIDA MENOR QUE 6M² COM VÃOS E ARGAMASSA DE ASSENTAMENTO COM PREPARO EM BETONEIRA. AF_06/2014</t>
  </si>
  <si>
    <t>87464</t>
  </si>
  <si>
    <t>ALVENARIA DE VEDAÇÃO DE BLOCOS VAZADOS DE CONCRETO DE 19X19X39CM (ESPESSURA 19CM) DE PAREDES COM ÁREA LÍQUIDA MENOR QUE 6M² COM VÃOS E ARGAMASSA DE ASSENTAMENTO COM PREPARO MANUAL. AF_06/2014</t>
  </si>
  <si>
    <t>87469</t>
  </si>
  <si>
    <t>ALVENARIA DE VEDAÇÃO DE BLOCOS VAZADOS DE CONCRETO DE 19X19X39CM (ESPESSURA 19CM) DE PAREDES COM ÁREA LÍQUIDA MAIOR OU IGUAL A 6M² COM VÃOS E ARGAMASSA DE ASSENTAMENTO COM PREPARO EM BETONEIRA. AF_06/2014</t>
  </si>
  <si>
    <t>87470</t>
  </si>
  <si>
    <t>ALVENARIA DE VEDAÇÃO DE BLOCOS VAZADOS DE CONCRETO DE 19X19X39CM (ESPESSURA 19CM) DE PAREDES COM ÁREA LÍQUIDA MAIOR OU IGUAL A 6M² COM VÃOS E ARGAMASSA DE ASSENTAMENTO COM PREPARO MANUAL. AF_06/2014</t>
  </si>
  <si>
    <t>91815</t>
  </si>
  <si>
    <t>(COMPOSIÇÃO REPRESENTATIVA) DE ALVENARIA DE BLOCOS DE CONCRETO ESTRUTURAL 14X19X39 CM, (ESPESSURA 14 CM), FBK = 4,5 MPA, UTILIZANDO PALHETA, PARA EDIFICAÇÃO HABITACIONAL. AF_10/2015</t>
  </si>
  <si>
    <t>100757</t>
  </si>
  <si>
    <t>PINTURA COM TINTA ALQUÍDICA DE ACABAMENTO (ESMALTE SINTÉTICO ACETINADO) PULVERIZADA SOBRE SUPERFÍCIES METÁLICAS (EXCETO PERFIL) EXECUTADO EM OBRA (02 DEMÃOS). AF_01/2020_P</t>
  </si>
  <si>
    <t>94779</t>
  </si>
  <si>
    <t>(COMPOSIÇÃO REPRESENTATIVA) DO SERVIÇO DE CONTRAPISO EM ARGAMASSA TRAÇO 1:4 (CIM E AREIA), EM BETONEIRA 400 L, ESPESSURA 3 CM ÁREAS SECAS E 3 CM ÁREAS MOLHADAS, PARA EDIFICAÇÃO HABITACIONAL MULTIFAMILIAR (PRÉDIO). AF_11/2014</t>
  </si>
  <si>
    <t>87887</t>
  </si>
  <si>
    <t>CHAPISCO APLICADO NO TETO, COM DESEMPENADEIRA DENTADA. ARGAMASSA INDUSTRIALIZADA COM PREPARO EM MISTURADOR 300 KG. AF_06/2014</t>
  </si>
  <si>
    <t>87894</t>
  </si>
  <si>
    <t>CHAPISCO APLICADO EM ALVENARIA (SEM PRESENÇA DE VÃOS) E ESTRUTURAS DE CONCRETO DE FACHADA, COM COLHER DE PEDREIRO.  ARGAMASSA TRAÇO 1:3 COM PREPARO EM BETONEIRA 400L. AF_06/2014</t>
  </si>
  <si>
    <t>87905</t>
  </si>
  <si>
    <t>CHAPISCO APLICADO EM ALVENARIA (COM PRESENÇA DE VÃOS) E ESTRUTURAS DE CONCRETO DE FACHADA, COM COLHER DE PEDREIRO.  ARGAMASSA TRAÇO 1:3 COM PREPARO EM BETONEIRA 400L. AF_06/2014</t>
  </si>
  <si>
    <t>87529</t>
  </si>
  <si>
    <t>MASSA ÚNICA, PARA RECEBIMENTO DE PINTURA, EM ARGAMASSA TRAÇO 1:2:8, PREPARO MECÂNICO COM BETONEIRA 400L, APLICADA MANUALMENTE EM FACES INTERNAS DE PAREDES, ESPESSURA DE 20MM, COM EXECUÇÃO DE TALISCAS. AF_06/2014</t>
  </si>
  <si>
    <t>87530</t>
  </si>
  <si>
    <t>MASSA ÚNICA, PARA RECEBIMENTO DE PINTURA, EM ARGAMASSA TRAÇO 1:2:8, PREPARO MANUAL, APLICADA MANUALMENTE EM FACES INTERNAS DE PAREDES, ESPESSURA DE 20MM, COM EXECUÇÃO DE TALISCAS. AF_06/2014</t>
  </si>
  <si>
    <t>96109</t>
  </si>
  <si>
    <t>FORRO EM PLACAS DE GESSO, PARA AMBIENTES RESIDENCIAIS. AF_05/2017_P</t>
  </si>
  <si>
    <t>99805</t>
  </si>
  <si>
    <t>LIMPEZA DE PISO CERÂMICO OU COM PEDRAS RÚSTICAS UTILIZANDO ÁCIDO MURIÁTICO. AF_04/2019</t>
  </si>
  <si>
    <t>99807</t>
  </si>
  <si>
    <t>LIMPEZA DE REVESTIMENTO CERÂMICO EM PAREDE UTILIZANDO DETERGENTE NEUTRO E ESCOVAÇÃO MANUAL. AF_04/2019</t>
  </si>
  <si>
    <t>99808</t>
  </si>
  <si>
    <t>LIMPEZA DE REVESTIMENTO CERÂMICO EM PAREDE UTILIZANDO ÁCIDO MURIÁTICO. AF_04/2019</t>
  </si>
  <si>
    <t>99814</t>
  </si>
  <si>
    <t>LIMPEZA DE SUPERFÍCIE COM JATO DE ALTA PRESSÃO. AF_04/2019</t>
  </si>
  <si>
    <t>99818</t>
  </si>
  <si>
    <t>LIMPEZA DE BACIA SANITÁRIA, BIDÊ OU MICTÓRIO EM LOUÇA, INCLUSIVE METAIS CORRESPONDENTES. AF_04/2019</t>
  </si>
  <si>
    <t>99826</t>
  </si>
  <si>
    <t>LIMPEZA DE FORRO REMOVÍVEL COM PANO ÚMIDO. AF_04/2019</t>
  </si>
  <si>
    <t>97633</t>
  </si>
  <si>
    <t>DEMOLIÇÃO DE REVESTIMENTO CERÂMICO, DE FORMA MANUAL, SEM REAPROVEITAMENTO. AF_12/2017</t>
  </si>
  <si>
    <t>97640</t>
  </si>
  <si>
    <t>REMOÇÃO DE FORROS DE DRYWALL, PVC E FIBROMINERAL, DE FORMA MANUAL, SEM REAPROVEITAMENTO. AF_12/2017</t>
  </si>
  <si>
    <t>97647</t>
  </si>
  <si>
    <t>REMOÇÃO DE TELHAS, DE FIBROCIMENTO, METÁLICA E CERÂMICA, DE FORMA MANUAL, SEM REAPROVEITAMENTO. AF_12/2017</t>
  </si>
  <si>
    <t>97650</t>
  </si>
  <si>
    <t>REMOÇÃO DE TRAMA DE MADEIRA PARA COBERTURA, DE FORMA MANUAL, SEM REAPROVEITAMENTO. AF_12/2017</t>
  </si>
  <si>
    <t>97660</t>
  </si>
  <si>
    <t>REMOÇÃO DE INTERRUPTORES/TOMADAS ELÉTRICAS, DE FORMA MANUAL, SEM REAPROVEITAMENTO. AF_12/2017</t>
  </si>
  <si>
    <t>97661</t>
  </si>
  <si>
    <t>REMOÇÃO DE CABOS ELÉTRICOS, DE FORMA MANUAL, SEM REAPROVEITAMENTO. AF_12/2017</t>
  </si>
  <si>
    <t>98519</t>
  </si>
  <si>
    <t>REVOLVIMENTO E LIMPEZA MANUAL DE SOLO. AF_05/2018</t>
  </si>
  <si>
    <t>98524</t>
  </si>
  <si>
    <t>LIMPEZA MANUAL DE VEGETAÇÃO EM TERRENO COM ENXADA.AF_05/2018</t>
  </si>
  <si>
    <t>98525</t>
  </si>
  <si>
    <t>LIMPEZA MECANIZADA DE CAMADA VEGETAL, VEGETAÇÃO E PEQUENAS ÁRVORES (DIÂMETRO DE TRONCO MENOR QUE 0,20 M), COM TRATOR DE ESTEIRAS.AF_05/2018</t>
  </si>
  <si>
    <t>CDHU</t>
  </si>
  <si>
    <t>REMOÇÃO DE ENTULHO COM CAÇAMBA METÁLICA, INCLUSIVE CARGA MANUAL E DESCARGA EM BOTA-FORA</t>
  </si>
  <si>
    <t>ENVOLVIMENTO DE TUBOS COM AREIA</t>
  </si>
  <si>
    <t>VL.01 - DIVISÓRIA DE ACABAMENTO LAMINADO MELAMÍNICO, MIOLO COLMÉIA - PAINEL/PAINEL</t>
  </si>
  <si>
    <t>VL.02 - DIVISÓRIA DE ACABAMENTO LAMINADO MELAMÍNICO, MIOLO COLMÉIA - PAINEL CEGO</t>
  </si>
  <si>
    <t>VL.03 - DIVISÓRIA DE ACABAMENTO LAMINADO MELAMÍNICO, MIOLO COLMÉIA - PORTA/BANDEIRA</t>
  </si>
  <si>
    <t>VL.04 - DIVISÓRIA DE ACABAMENTO LAMINADO MELAMÍNICO, MIOLO COLMÉIA - PAINEL/VIDRO</t>
  </si>
  <si>
    <t>VL.05 - DIVISÓRIA DE ACABAMENTO LAMINADO MELAMÍNICO, MIOLO COLMÉIA - PORTA/VIDRO</t>
  </si>
  <si>
    <t>VL.06 - DIVISÓRIA DE ACABAMENTO LAMINADO MELAMÍNICO, MIOLO COLMÉIA - PAINEL/VIDRO/PAINEL</t>
  </si>
  <si>
    <t>VL.07 - DIVISÓRIA DE ACABAMENTO LAMINADO MELAMÍNICO, MIOLO COLMÉIA - PAINEL/VIDRO/VIDRO</t>
  </si>
  <si>
    <t>VL.08 - DIVISÓRIA DE ACABAMENTO  LAMINADO MELAMÍNICO, MIOLO COLMÉIA - PORTA/BONECA/PAINEL</t>
  </si>
  <si>
    <t>VL.09 - DIVISÓRIA DE ACABAMENTO  LAMINADO MELAMÍNICO, MIOLO COLMÉIA - PORTA/BONECA/VIDRO</t>
  </si>
  <si>
    <t>RECOLOCAÇÃO PARCIAL DE MADEIRAMENTO DE TELHADO - CAIBROS</t>
  </si>
  <si>
    <t>CONJUNTO DE FECHADURA DE CILINDRO, 55MM, TRÁFEGO INTENSO, MAÇANETA EM ZAMAC, GUARNIÇÕES EM AÇO, ACABAMENTO CROMADO - PARA PORTA INTERNA OU EXTERNA</t>
  </si>
  <si>
    <t>RETIRADA DE FOLHAS DE PORTA DE PASSAGEM OU JANELA</t>
  </si>
  <si>
    <t>EP.11 - TELA MOSQUITEIRO EM ARAME GALVANIZADO MALHA 14, FIO 28 INCLUSIVE  REQUADRO</t>
  </si>
  <si>
    <t>HV.19 - ABRIGO PARA GÁS EM ALVENARIA REVESTIDA PARA 2 CILINDROS</t>
  </si>
  <si>
    <t>HV.20 - ABRIGO PARA GÁS EM ALVENARIA REVESTIDA PARA 4 CILINDROS</t>
  </si>
  <si>
    <t>RUFO EM CHAPA DE AÇO GALVANIZADO N.24 - DESENVOLVIMENTO 33CM</t>
  </si>
  <si>
    <t>HC.01 - CANALETA DE CONCRETO DE A.P.P/TAMPA/GRELHA DE CONCRETO OU FERRO L=30CM</t>
  </si>
  <si>
    <t>HC.05 - GRELHA DE CONCRETO PARA CANALETA - L=30CM - SEM PASSAGEM DE VEÍCULOS</t>
  </si>
  <si>
    <t>BACIA SANITÁRIA ALTEADA PARA PORTADORES DE DEFICIÊNCIA FÍSICA</t>
  </si>
  <si>
    <t>DEMOLIÇÃO DE CALHAS, RUFOS OU RINCÕES EM CHAPA METÁLICA</t>
  </si>
  <si>
    <t>RETIRADA DE CALHAS, RUFOS OU RINCÕES EM CHAPA METÁLICA</t>
  </si>
  <si>
    <t>RECOLOCAÇÃO DE CALHAS, RUFOS OU RINCÕES EM CHAPA METÁLICA</t>
  </si>
  <si>
    <t>FORRO EM RÉGUA DE PVC 200MM - INCLUSIVE PERFIS DE FIXAÇÃO E ACABAMENTO</t>
  </si>
  <si>
    <t>LIMPEZA DE CANALETAS DE ÁGUAS PLUVIAIS</t>
  </si>
  <si>
    <t>BARRA DE APOIO PARA DEFICIENTES L=45 CM (BARRAS COM DIÂMETRO ENTRE 3,0 E 4,5CM)</t>
  </si>
  <si>
    <t>BARRA DE APOIO PARA DEFICIENTES L=80 CM (BARRAS COM DIÂMETRO ENTRE 3,0 E 4,5CM)</t>
  </si>
  <si>
    <t>BARRA DE APOIO PARA DEFICIENTES L=90 CM (BARRAS COM DIÂMETRO ENTRE 3,0 E 4,5CM)</t>
  </si>
  <si>
    <t>BARRA DE APOIO PARA CHUVEIRO PARA PORTADORES DE DEFICIÊNCIA FÍSICA (BARRAS COM DIÂMETRO ENTRE 3,0 E 4,5CM)</t>
  </si>
  <si>
    <t>BARRA DE APOIO PARA LAVATÓRIO EM "L" - PPDF</t>
  </si>
  <si>
    <t>03.01.020</t>
  </si>
  <si>
    <t>Demolição manual de concreto simples</t>
  </si>
  <si>
    <t>03.03.020</t>
  </si>
  <si>
    <t>Apicoamento manual de piso, parede ou teto</t>
  </si>
  <si>
    <t>03.04.020</t>
  </si>
  <si>
    <t>Demolição manual de revestimento cerâmico, incluindo a base</t>
  </si>
  <si>
    <t>03.04.040</t>
  </si>
  <si>
    <t>Demolição manual de rodapé, soleira ou peitoril, em material cerâmico e/ou ladrilho hidráulico, incluindo a base</t>
  </si>
  <si>
    <t>04.01.040</t>
  </si>
  <si>
    <t>Retirada de divisória em placa de madeira ou fibrocimento com montantes metálicos</t>
  </si>
  <si>
    <t>04.06.020</t>
  </si>
  <si>
    <t>Retirada de piso em material sintético assentado a cola</t>
  </si>
  <si>
    <t>04.07.020</t>
  </si>
  <si>
    <t>Retirada de forro qualquer em placas ou tiras fixadas</t>
  </si>
  <si>
    <t>Retirada de forro qualquer em placas ou tiras apoiadas</t>
  </si>
  <si>
    <t>04.14.020</t>
  </si>
  <si>
    <t>Retirada de vidro ou espelho com raspagem da massa ou retirada de baguete</t>
  </si>
  <si>
    <t>Remoção de lâmpada</t>
  </si>
  <si>
    <t>Remoção de reator para lâmpada</t>
  </si>
  <si>
    <t>Divisória em placas de gesso acartonado, resistência ao fogo 30 minutos, espessura 100/70mm - 1ST / 1ST LM</t>
  </si>
  <si>
    <t>Estrutura de madeira tesourada para telha de barro - vãos até 7,00 m</t>
  </si>
  <si>
    <t>Estrutura de madeira tesourada para telha de barro - vãos de 7,01 a 10,00 m</t>
  </si>
  <si>
    <t>Estrutura de madeira tesourada para telha de barro - vãos de 10,01 a 13,00 m</t>
  </si>
  <si>
    <t>Estrutura de madeira tesourada para telha de barro - vãos de 13,01 a 18,00 m</t>
  </si>
  <si>
    <t>Estrutura de madeira tesourada para telha perfil ondulado - vãos 7,01 a 10,00 m</t>
  </si>
  <si>
    <t>Estrutura de madeira tesourada para telha perfil ondulado - vãos 10,01 a 13,00 m</t>
  </si>
  <si>
    <t>Estrutura de madeira tesourada para telha perfil ondulado - vãos 13,01 a 18,00 m</t>
  </si>
  <si>
    <t>Estrutura em terças para telhas perfil trapezoidal</t>
  </si>
  <si>
    <t>Telhamento em cimento reforçado com fio sintético CRFS - perfil ondulado de 8 mm</t>
  </si>
  <si>
    <t>Telhamento em cimento reforçado com fio sintético CRFS - perfil trapezoidal de 44 cm</t>
  </si>
  <si>
    <t>Cumeeira normal em cimento reforçado com fio sintético CRFS - perfil ondulado</t>
  </si>
  <si>
    <t>Cumeeira em chapa de aço pré-pintada com epóxi e poliéster, perfil trapezoidal, com espessura de 0,50 mm</t>
  </si>
  <si>
    <t>Cumeeira em chapa de aço pré-pintada com epóxi e poliéster, perfil ondulado, com espessura de 0,50 mm</t>
  </si>
  <si>
    <t>Telhamento em chapa de aço com pintura poliéster, tipo sanduíche, espessura de 0,50 mm, com poliestireno expandido</t>
  </si>
  <si>
    <t>Recolocação de telha em fibrocimento ou CRFS, perfil ondulado</t>
  </si>
  <si>
    <t>Recolocação de telha em fibrocimento ou CRFS, perfil modulado ou trapezoidal</t>
  </si>
  <si>
    <t>18.06.142</t>
  </si>
  <si>
    <t>Placa cerâmica esmaltada antiderrapante PEI-5 para área interna com saída para o exterior, grupo de absorção BIIa, resistência química A, assentado com argamassa colante industrializada</t>
  </si>
  <si>
    <t>18.06.143</t>
  </si>
  <si>
    <t>Rodapé em placa cerâmica esmaltada antiderrapante PEI-5 para área interna com saída para o exterior, grupo de absorção BIIa, resistência química A, assentado com argamassa colante industrializada</t>
  </si>
  <si>
    <t>Rejuntamento em placas cerâmicas com argamassa industrializada para rejunte, juntas acima de 3 até 5 mm</t>
  </si>
  <si>
    <t>Rejuntamento de rodapé em placas cerâmicas com argamassa industrializada para rejunte, altura até 10 cm, juntas acima de 3 até 5 mm</t>
  </si>
  <si>
    <t>18.11.042</t>
  </si>
  <si>
    <t>Revestimento em placa cerâmica esmaltada de 20x20 cm, tipo monocolor, assentado e rejuntado com argamassa industrializada</t>
  </si>
  <si>
    <t>Revestimento em borracha sintética preta, espessura de 4 mm - colado</t>
  </si>
  <si>
    <t>Revestimento vinílico flexível em manta homogênea, espessura de 2 mm, com impermeabilizante acrílico</t>
  </si>
  <si>
    <t>Rodapé flexível para piso vinílico em PVC, espessura de 2 mm e altura de 7,5 cm, curvo/plano, com impermeabilizante acrílico</t>
  </si>
  <si>
    <t>Forro modular removível em PVC de 618mm x 1243mm</t>
  </si>
  <si>
    <t>22.20.040</t>
  </si>
  <si>
    <t>Recolocação de forros apoiados ou encaixados</t>
  </si>
  <si>
    <t>24.02.060</t>
  </si>
  <si>
    <t>Porta/portão de abrir em chapa, sob medida</t>
  </si>
  <si>
    <t>24.02.070</t>
  </si>
  <si>
    <t>Porta de ferro de abrir tipo veneziana, linha comercial</t>
  </si>
  <si>
    <t>24.02.590</t>
  </si>
  <si>
    <t>Porta de enrolar manual, cega ou vazada</t>
  </si>
  <si>
    <t>24.02.630</t>
  </si>
  <si>
    <t>Portão de 2 folhas tubular diâmetro de 3´, com tela em aço galvanizado de 2´, altura acima de 3,00 m, completo</t>
  </si>
  <si>
    <t>Corrimão tubular em aço galvanizado, diâmetro 1 1/2´</t>
  </si>
  <si>
    <t>26.01.230</t>
  </si>
  <si>
    <t>Vidro fantasia de 3/4 mm</t>
  </si>
  <si>
    <t>Protetor de parede ou bate-maca em PVC flexível, com amortecimento à impacto, altura de 150 mm</t>
  </si>
  <si>
    <t>28.01.160</t>
  </si>
  <si>
    <t>Mola aérea para porta, com esforço acima de 50 kg até 60 kg</t>
  </si>
  <si>
    <t>30.01.061</t>
  </si>
  <si>
    <t>Barra de apoio lateral para lavatório, para pessoas com mobilidade reduzida, em tubo de aço inoxidável de 1.1/4", comprimento 25 a 30 cm</t>
  </si>
  <si>
    <t>32.07.090</t>
  </si>
  <si>
    <t>Junta de dilatação ou vedação com mastique de silicone, 1,0 x 0,5 cm - inclusive guia de apoio em polietileno</t>
  </si>
  <si>
    <t>Tela em polietileno, malha 10 x 10 cm, fio 2 mm</t>
  </si>
  <si>
    <t>37.13.720</t>
  </si>
  <si>
    <t>Disjuntor série universal, em caixa moldada, térmico fixo e magnético ajustável, tripolar 600 V, corrente de 300 A até 400 A</t>
  </si>
  <si>
    <t>37.13.730</t>
  </si>
  <si>
    <t>Disjuntor série universal, em caixa moldada, térmico fixo e magnético ajustável, tripolar 600 V, corrente de 500 A até 630 A</t>
  </si>
  <si>
    <t>37.25.110</t>
  </si>
  <si>
    <t>Disjuntor em caixa moldada tripolar, térmico e magnético fixos, tensão de isolamento 415/690V, de 175A a 250A</t>
  </si>
  <si>
    <t>Lâmpada fluorescente tubular, base bipino bilateral de 32 W</t>
  </si>
  <si>
    <t>Reator eletrônico de alto fator de potência com partida instantânea, para duas lâmpadas fluorescentes tubulares, base bipino bilateral, 32 W - 127 V / 220 V</t>
  </si>
  <si>
    <t>Luminária blindada oval de sobrepor ou arandela, para lâmpada fluorescentes compacta</t>
  </si>
  <si>
    <t>Luminária retangular de sobrepor tipo calha aberta, para 2 lâmpadas fluorescentes tubulares de 32 W</t>
  </si>
  <si>
    <t>Luminária retangular de sobrepor tipo calha fechada, com difusor translúcido, para 2 lâmpadas fluorescentes de 28 W/32 W/36 W/54 W</t>
  </si>
  <si>
    <t>Luminária LED retangular de sobrepor com difusor translúcido, 4000 K, fluxo luminoso de 3690 a 4800 lm, potência de 38 a 41 W</t>
  </si>
  <si>
    <t>43.02.140</t>
  </si>
  <si>
    <t>Chuveiro elétrico de 5.500 W / 220 V em PVC</t>
  </si>
  <si>
    <t>44.03.315</t>
  </si>
  <si>
    <t>Torneira de mesa com bica móvel e alavanca</t>
  </si>
  <si>
    <t>44.03.370</t>
  </si>
  <si>
    <t>Torneira curta com rosca para uso geral, em latão fundido sem acabamento, DN= 1/2´</t>
  </si>
  <si>
    <t>Torneira de mesa para pia com bica móvel e arejador em latão fundido cromado</t>
  </si>
  <si>
    <t>Torneira de mesa para lavatório, acionamento hidromecânico com alavanca, registro integrado regulador de vazão, em latão cromado, DN= 1/2´</t>
  </si>
  <si>
    <t>Cuba em aço inoxidável simples de 500x400x300mm</t>
  </si>
  <si>
    <t>Válvula de metal cromado de 1´</t>
  </si>
  <si>
    <t>49.03.022</t>
  </si>
  <si>
    <t>Caixa de gordura premoldada premoldada com tampa em concreto, 40 x 40 x 35 cm</t>
  </si>
  <si>
    <t>Ralo seco em PVC rígido de 100 x 40 mm, com grelha</t>
  </si>
  <si>
    <t>49.14.061</t>
  </si>
  <si>
    <t>SM01 Sumidouro - poço absorvente</t>
  </si>
  <si>
    <t>49.14.071</t>
  </si>
  <si>
    <t>Tampão pré-moldado de concreto armado para sumidouro com diâmetro externo de 2,00 m</t>
  </si>
  <si>
    <t>Referência</t>
  </si>
  <si>
    <t xml:space="preserve">BDI - </t>
  </si>
  <si>
    <t>SINAPI</t>
  </si>
  <si>
    <t>GRAUTE CIMENTÍCIO PARA USO GERAL</t>
  </si>
  <si>
    <t>0134</t>
  </si>
  <si>
    <t>SIURB EDIF</t>
  </si>
  <si>
    <t>16.02.100</t>
  </si>
  <si>
    <t>LASTRO DE BRITA E=5CM COM AGREGADO RECICLADO DA CONSTRUÇÃO CIVIL</t>
  </si>
  <si>
    <t>40355</t>
  </si>
  <si>
    <t>16.08.026</t>
  </si>
  <si>
    <t>CI-02 CAIXA DE INSPEÇÃO 80X80CM PARA ESGOTO</t>
  </si>
  <si>
    <t>16.05.075</t>
  </si>
  <si>
    <t>CA-10 CAIXA DE AREIA 50X50 CM PARA AGUAS PLUVIAIS</t>
  </si>
  <si>
    <t>67011</t>
  </si>
  <si>
    <t>16.11.014</t>
  </si>
  <si>
    <t>LIMPEZA DE VIDROS</t>
  </si>
  <si>
    <t>170425</t>
  </si>
  <si>
    <t>Argamassa Especial e=2,0 cm, para paredes</t>
  </si>
  <si>
    <t>Argamassa Especial e=1,0 cm, para piso e teto</t>
  </si>
  <si>
    <t>INVESTIMENTO:</t>
  </si>
  <si>
    <t>PINTURAS</t>
  </si>
  <si>
    <t>88484</t>
  </si>
  <si>
    <t>88488</t>
  </si>
  <si>
    <t>Item</t>
  </si>
  <si>
    <t>REPAROS EM TRINCAS E RACHADURAS</t>
  </si>
  <si>
    <t>APLICAÇÃO DE FUNDO SELADOR ACRÍLICO EM TETO, UMA DEMÃO. AF_06/2014</t>
  </si>
  <si>
    <t>APLICAÇÃO DE FUNDO SELADOR ACRÍLICO EM PAREDES, UMA DEMÃO. AF_06/2014</t>
  </si>
  <si>
    <t>APLICAÇÃO MANUAL DE PINTURA COM TINTA LÁTEX ACRÍLICA EM TETO, DUAS DEMÃOS. AF_06/2014</t>
  </si>
  <si>
    <t>APLICAÇÃO MANUAL DE PINTURA COM TINTA LÁTEX ACRÍLICA EM PAREDES, DUAS DEMÃOS. AF_06/2014</t>
  </si>
  <si>
    <t>TINTA ESMALTE SINTÉTICO - CONCRETO OU REBOCO SEM MASSA CORRIDA</t>
  </si>
  <si>
    <t>APLICAÇÃO MANUAL DE TINTA LÁTEX ACRÍLICA EM PAREDE EXTERNAS DE CASAS, DUAS DEMÃOS. AF_11/2016</t>
  </si>
  <si>
    <t>102219</t>
  </si>
  <si>
    <t>PINTURA TINTA DE ACABAMENTO (PIGMENTADA) ESMALTE SINTÉTICO ACETINADO EM MADEIRA, 2 DEMÃOS. AF_01/2021</t>
  </si>
  <si>
    <t>100759</t>
  </si>
  <si>
    <t>PINTURA COM TINTA ALQUÍDICA DE ACABAMENTO (ESMALTE SINTÉTICO BRILHANTE) PULVERIZADA SOBRE SUPERFÍCIES METÁLICAS (EXCETO PERFIL) EXECUTADO EM OBRA (02 DEMÃOS). AF_01/2020_P</t>
  </si>
  <si>
    <t>09.04</t>
  </si>
  <si>
    <t>COBERTURAS, RUFOS E CALHAS</t>
  </si>
  <si>
    <t>ESMALTE SINTÉTICO - EXTERIOR DE CALHAS, RUFOS E CONDUTORES</t>
  </si>
  <si>
    <t>09.04.01</t>
  </si>
  <si>
    <t>10.01</t>
  </si>
  <si>
    <t>10.01.01</t>
  </si>
  <si>
    <t>10.01.02</t>
  </si>
  <si>
    <t>10.01.03</t>
  </si>
  <si>
    <t>10.01.04</t>
  </si>
  <si>
    <t>10.02</t>
  </si>
  <si>
    <t>10.02.01</t>
  </si>
  <si>
    <t>10.02.02</t>
  </si>
  <si>
    <t>10.02.03</t>
  </si>
  <si>
    <t>10.02.04</t>
  </si>
  <si>
    <t>10.03</t>
  </si>
  <si>
    <t>10.03.01</t>
  </si>
  <si>
    <t>10.03.02</t>
  </si>
  <si>
    <t>10.03.03</t>
  </si>
  <si>
    <t>10.03.04</t>
  </si>
  <si>
    <t>10.03.05</t>
  </si>
  <si>
    <t>10.03.06</t>
  </si>
  <si>
    <t>10.03.07</t>
  </si>
  <si>
    <t>10.03.08</t>
  </si>
  <si>
    <t>10.03.09</t>
  </si>
  <si>
    <t>REMOÇÃO DE PINTURA EM ALVENARIA E CONCRETO - LIXA</t>
  </si>
  <si>
    <t>REMOÇÃO DE PINTURA EM ESQUADRIAS E FORROS DE MADEIRA - LIXA</t>
  </si>
  <si>
    <t>REMOÇÃO DE PINTURA EM ESQUADRIAS E PEÇAS DE SERRALHERIA - LIXA</t>
  </si>
  <si>
    <t>ARGAMASSA IMPERMEABILIZANTE DE CIMENTO E AREIA (REBOCO IMPERMEÁVEL) - TRAÇO 1:3, ESPESSURA DE 20MM</t>
  </si>
  <si>
    <t>REPAROS EM EMBOÇO - ARGAMASSA MISTA DE CIMENTO, CAL E AREIA 1:4/12</t>
  </si>
  <si>
    <t>APLICAÇÃO MANUAL DE MASSA ACRÍLICA EM PANOS DE FACHADA SEM PRESENÇA DE VÃOS, DE EDIFÍCIOS DE MÚLTIPLOS PAVIMENTOS, UMA DEMÃO. AF_05/2017</t>
  </si>
  <si>
    <t>APLICAÇÃO MANUAL DE MASSA ACRÍLICA EM PAREDES EXTERNAS DE CASAS, UMA DEMÃO. AF_05/2017</t>
  </si>
  <si>
    <t>TETOS E PAREDES INTERNAS</t>
  </si>
  <si>
    <t>09.04.02</t>
  </si>
  <si>
    <t>09.05</t>
  </si>
  <si>
    <t>09.05.01</t>
  </si>
  <si>
    <t>09.05.02</t>
  </si>
  <si>
    <t>09.06</t>
  </si>
  <si>
    <t>09.06.01</t>
  </si>
  <si>
    <t>SINAPI - Out/2021 / SIURB - Jul/2021 / CPOS 183 / FDE - Out/2021</t>
  </si>
  <si>
    <t>SINAPI - Out/2021 / SIURB - Jul/2021 / CDHU 183 / FDE - Out/2021</t>
  </si>
  <si>
    <t>22.06.340</t>
  </si>
  <si>
    <t>21.03.151</t>
  </si>
  <si>
    <t>Brise metálico fixo em chapa lisa alumínio pré-pintada, formato ogiva, lamina frontal de 200 mm</t>
  </si>
  <si>
    <t>Revestimento em placas de alumínio composto "ACM", espessura de 4 mm e acabamento em PVDF</t>
  </si>
  <si>
    <t>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</si>
</sst>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R$ &quot;* #,##0.00_);_(&quot;R$ &quot;* \(#,##0.00\);_(&quot;R$ &quot;* \-??_);_(@_)"/>
    <numFmt numFmtId="165" formatCode="0.0000"/>
    <numFmt numFmtId="166" formatCode="_(* #,##0.00_);_(* \(#,##0.00\);_(* \-??_);_(@_)"/>
    <numFmt numFmtId="167" formatCode="00"/>
    <numFmt numFmtId="168" formatCode="_-* #,##0.00_-;\-* #,##0.00_-;_-* \-??_-;_-@_-"/>
    <numFmt numFmtId="169" formatCode="_(&quot;R$ &quot;* #,##0.00_);_(&quot;R$ &quot;* \(#,##0.00\);_(&quot;R$ &quot;* &quot;-&quot;??_);_(@_)"/>
    <numFmt numFmtId="170" formatCode="_(* #,##0.00_);_(* \(#,##0.00\);_(* &quot;-&quot;??_);_(@_)"/>
    <numFmt numFmtId="171" formatCode="&quot;R$ &quot;#,##0.00"/>
    <numFmt numFmtId="172" formatCode="_-&quot;R$ &quot;* #,##0.00_-;&quot;-R$ &quot;* #,##0.00_-;_-&quot;R$ &quot;* \-??_-;_-@_-"/>
    <numFmt numFmtId="173" formatCode="&quot; R$ &quot;* #,##0.00\ ;&quot; R$ &quot;* \(#,##0.00\);&quot; R$ &quot;* \-#\ ;@\ "/>
    <numFmt numFmtId="174" formatCode="* #,##0.00\ ;\-* #,##0.00\ ;* \-#\ ;@\ "/>
    <numFmt numFmtId="175" formatCode="00\-00\-00"/>
  </numFmts>
  <fonts count="39" x14ac:knownFonts="1">
    <font>
      <sz val="11"/>
      <color theme="1"/>
      <name val="Calibri"/>
      <family val="2"/>
      <scheme val="minor"/>
    </font>
    <font>
      <sz val="10"/>
      <name val="Arial"/>
      <family val="2"/>
    </font>
    <font>
      <sz val="10"/>
      <name val="Arial"/>
      <family val="2"/>
    </font>
    <font>
      <b/>
      <sz val="24"/>
      <name val="Arial"/>
      <family val="2"/>
    </font>
    <font>
      <b/>
      <sz val="10"/>
      <color indexed="10"/>
      <name val="Arial"/>
      <family val="2"/>
    </font>
    <font>
      <b/>
      <sz val="10"/>
      <name val="Arial"/>
      <family val="2"/>
    </font>
    <font>
      <b/>
      <sz val="12"/>
      <name val="Arial"/>
      <family val="2"/>
    </font>
    <font>
      <b/>
      <shadow/>
      <sz val="14"/>
      <name val="Arial"/>
      <family val="2"/>
    </font>
    <font>
      <shadow/>
      <sz val="10"/>
      <name val="Arial"/>
      <family val="2"/>
    </font>
    <font>
      <sz val="12"/>
      <name val="Arial"/>
      <family val="2"/>
    </font>
    <font>
      <b/>
      <sz val="11.5"/>
      <name val="Arial"/>
      <family val="2"/>
    </font>
    <font>
      <b/>
      <sz val="14"/>
      <color theme="0"/>
      <name val="Arial"/>
      <family val="2"/>
    </font>
    <font>
      <b/>
      <sz val="14"/>
      <name val="Arial"/>
      <family val="2"/>
    </font>
    <font>
      <b/>
      <sz val="11"/>
      <name val="Arial"/>
      <family val="2"/>
    </font>
    <font>
      <sz val="11"/>
      <name val="Arial"/>
      <family val="2"/>
    </font>
    <font>
      <sz val="10"/>
      <color indexed="62"/>
      <name val="Arial"/>
      <family val="2"/>
    </font>
    <font>
      <b/>
      <sz val="10"/>
      <color theme="0"/>
      <name val="Arial"/>
      <family val="2"/>
    </font>
    <font>
      <b/>
      <sz val="11"/>
      <color theme="0"/>
      <name val="Arial"/>
      <family val="2"/>
    </font>
    <font>
      <sz val="9"/>
      <name val="Arial"/>
      <family val="2"/>
    </font>
    <font>
      <b/>
      <sz val="14"/>
      <color theme="3" tint="-0.499984740745262"/>
      <name val="Arial"/>
      <family val="2"/>
    </font>
    <font>
      <sz val="7"/>
      <name val="Arial"/>
      <family val="2"/>
    </font>
    <font>
      <sz val="8"/>
      <name val="Arial"/>
      <family val="2"/>
    </font>
    <font>
      <sz val="10"/>
      <color indexed="8"/>
      <name val="Arial"/>
      <family val="2"/>
    </font>
    <font>
      <sz val="10"/>
      <name val="Times New Roman"/>
      <family val="1"/>
    </font>
    <font>
      <sz val="10"/>
      <color indexed="8"/>
      <name val="Arial"/>
      <family val="2"/>
    </font>
    <font>
      <sz val="11"/>
      <color indexed="8"/>
      <name val="Calibri"/>
      <family val="2"/>
      <scheme val="minor"/>
    </font>
    <font>
      <b/>
      <sz val="10"/>
      <color indexed="8"/>
      <name val="Arial"/>
      <family val="2"/>
    </font>
    <font>
      <b/>
      <shadow/>
      <sz val="10"/>
      <name val="Arial"/>
      <family val="2"/>
    </font>
    <font>
      <b/>
      <sz val="9"/>
      <color indexed="8"/>
      <name val="Arial"/>
      <family val="2"/>
    </font>
    <font>
      <b/>
      <sz val="8"/>
      <color indexed="8"/>
      <name val="Arial"/>
      <family val="2"/>
    </font>
    <font>
      <sz val="11"/>
      <color indexed="8"/>
      <name val="Calibri"/>
      <family val="2"/>
    </font>
    <font>
      <sz val="10"/>
      <color indexed="8"/>
      <name val="Calibri"/>
      <family val="2"/>
    </font>
    <font>
      <sz val="9"/>
      <color indexed="8"/>
      <name val="Arial"/>
      <family val="2"/>
    </font>
    <font>
      <b/>
      <sz val="12"/>
      <color theme="0"/>
      <name val="Arial"/>
      <family val="2"/>
    </font>
    <font>
      <b/>
      <sz val="10.5"/>
      <name val="Arial"/>
      <family val="2"/>
    </font>
    <font>
      <sz val="14"/>
      <name val="Arial"/>
      <family val="2"/>
    </font>
    <font>
      <u/>
      <sz val="12"/>
      <name val="Arial"/>
      <family val="2"/>
    </font>
    <font>
      <sz val="10"/>
      <name val="Arial"/>
      <family val="2"/>
    </font>
    <font>
      <sz val="8"/>
      <name val="Calibri"/>
      <family val="2"/>
      <scheme val="minor"/>
    </font>
  </fonts>
  <fills count="8">
    <fill>
      <patternFill patternType="none"/>
    </fill>
    <fill>
      <patternFill patternType="gray125"/>
    </fill>
    <fill>
      <patternFill patternType="solid">
        <fgColor indexed="9"/>
        <bgColor indexed="26"/>
      </patternFill>
    </fill>
    <fill>
      <patternFill patternType="solid">
        <fgColor theme="3" tint="-0.499984740745262"/>
        <bgColor indexed="31"/>
      </patternFill>
    </fill>
    <fill>
      <patternFill patternType="solid">
        <fgColor theme="3" tint="0.79998168889431442"/>
        <bgColor indexed="26"/>
      </patternFill>
    </fill>
    <fill>
      <patternFill patternType="solid">
        <fgColor theme="0"/>
        <bgColor indexed="64"/>
      </patternFill>
    </fill>
    <fill>
      <patternFill patternType="solid">
        <fgColor theme="3" tint="-0.499984740745262"/>
        <bgColor indexed="26"/>
      </patternFill>
    </fill>
    <fill>
      <patternFill patternType="solid">
        <fgColor theme="3" tint="0.79998168889431442"/>
        <bgColor indexed="9"/>
      </patternFill>
    </fill>
  </fills>
  <borders count="109">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8"/>
      </left>
      <right style="thin">
        <color indexed="8"/>
      </right>
      <top/>
      <bottom style="thin">
        <color indexed="8"/>
      </bottom>
      <diagonal/>
    </border>
    <border>
      <left style="medium">
        <color indexed="64"/>
      </left>
      <right/>
      <top/>
      <bottom style="medium">
        <color indexed="8"/>
      </bottom>
      <diagonal/>
    </border>
    <border>
      <left/>
      <right/>
      <top/>
      <bottom style="medium">
        <color indexed="8"/>
      </bottom>
      <diagonal/>
    </border>
    <border>
      <left/>
      <right/>
      <top/>
      <bottom style="medium">
        <color indexed="64"/>
      </bottom>
      <diagonal/>
    </border>
    <border>
      <left/>
      <right style="medium">
        <color indexed="64"/>
      </right>
      <top/>
      <bottom style="medium">
        <color indexed="8"/>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style="medium">
        <color indexed="64"/>
      </left>
      <right style="medium">
        <color indexed="8"/>
      </right>
      <top style="medium">
        <color indexed="8"/>
      </top>
      <bottom style="thick">
        <color indexed="8"/>
      </bottom>
      <diagonal/>
    </border>
    <border>
      <left/>
      <right/>
      <top style="medium">
        <color indexed="8"/>
      </top>
      <bottom style="thick">
        <color indexed="8"/>
      </bottom>
      <diagonal/>
    </border>
    <border>
      <left style="medium">
        <color indexed="8"/>
      </left>
      <right style="medium">
        <color indexed="8"/>
      </right>
      <top style="medium">
        <color indexed="8"/>
      </top>
      <bottom style="thick">
        <color indexed="8"/>
      </bottom>
      <diagonal/>
    </border>
    <border>
      <left style="medium">
        <color indexed="8"/>
      </left>
      <right/>
      <top style="medium">
        <color indexed="8"/>
      </top>
      <bottom style="thick">
        <color indexed="8"/>
      </bottom>
      <diagonal/>
    </border>
    <border>
      <left style="medium">
        <color indexed="8"/>
      </left>
      <right style="medium">
        <color indexed="64"/>
      </right>
      <top style="medium">
        <color indexed="8"/>
      </top>
      <bottom style="thick">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style="thin">
        <color indexed="8"/>
      </right>
      <top style="thin">
        <color indexed="8"/>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medium">
        <color indexed="64"/>
      </left>
      <right style="thin">
        <color indexed="8"/>
      </right>
      <top style="hair">
        <color indexed="8"/>
      </top>
      <bottom style="hair">
        <color indexed="8"/>
      </bottom>
      <diagonal/>
    </border>
    <border>
      <left style="thin">
        <color indexed="8"/>
      </left>
      <right style="thin">
        <color indexed="8"/>
      </right>
      <top/>
      <bottom style="hair">
        <color indexed="8"/>
      </bottom>
      <diagonal/>
    </border>
    <border>
      <left style="thin">
        <color indexed="8"/>
      </left>
      <right style="medium">
        <color indexed="64"/>
      </right>
      <top style="hair">
        <color indexed="8"/>
      </top>
      <bottom style="hair">
        <color indexed="8"/>
      </bottom>
      <diagonal/>
    </border>
    <border>
      <left style="thin">
        <color indexed="8"/>
      </left>
      <right style="thin">
        <color indexed="8"/>
      </right>
      <top style="hair">
        <color indexed="8"/>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64"/>
      </left>
      <right/>
      <top style="thick">
        <color indexed="8"/>
      </top>
      <bottom style="medium">
        <color indexed="8"/>
      </bottom>
      <diagonal/>
    </border>
    <border>
      <left style="medium">
        <color indexed="8"/>
      </left>
      <right/>
      <top style="thick">
        <color indexed="8"/>
      </top>
      <bottom style="medium">
        <color indexed="8"/>
      </bottom>
      <diagonal/>
    </border>
    <border>
      <left/>
      <right/>
      <top style="thick">
        <color indexed="8"/>
      </top>
      <bottom style="medium">
        <color indexed="8"/>
      </bottom>
      <diagonal/>
    </border>
    <border>
      <left/>
      <right style="medium">
        <color indexed="8"/>
      </right>
      <top style="thick">
        <color indexed="8"/>
      </top>
      <bottom style="medium">
        <color indexed="8"/>
      </bottom>
      <diagonal/>
    </border>
    <border>
      <left style="medium">
        <color indexed="8"/>
      </left>
      <right style="medium">
        <color indexed="8"/>
      </right>
      <top style="thick">
        <color indexed="8"/>
      </top>
      <bottom style="medium">
        <color indexed="8"/>
      </bottom>
      <diagonal/>
    </border>
    <border>
      <left/>
      <right style="medium">
        <color indexed="64"/>
      </right>
      <top style="thick">
        <color indexed="8"/>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bottom/>
      <diagonal/>
    </border>
    <border>
      <left style="medium">
        <color indexed="64"/>
      </left>
      <right style="thin">
        <color indexed="8"/>
      </right>
      <top/>
      <bottom style="thin">
        <color indexed="8"/>
      </bottom>
      <diagonal/>
    </border>
    <border>
      <left style="thick">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style="medium">
        <color indexed="8"/>
      </right>
      <top style="medium">
        <color indexed="8"/>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thin">
        <color indexed="8"/>
      </left>
      <right style="thin">
        <color indexed="8"/>
      </right>
      <top/>
      <bottom/>
      <diagonal/>
    </border>
    <border>
      <left style="medium">
        <color indexed="64"/>
      </left>
      <right style="thin">
        <color indexed="8"/>
      </right>
      <top/>
      <bottom style="hair">
        <color indexed="8"/>
      </bottom>
      <diagonal/>
    </border>
    <border>
      <left style="medium">
        <color indexed="64"/>
      </left>
      <right style="thin">
        <color indexed="8"/>
      </right>
      <top style="medium">
        <color indexed="64"/>
      </top>
      <bottom style="thin">
        <color indexed="8"/>
      </bottom>
      <diagonal/>
    </border>
    <border>
      <left style="thick">
        <color indexed="8"/>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8"/>
      </right>
      <top style="thin">
        <color indexed="64"/>
      </top>
      <bottom style="thin">
        <color indexed="8"/>
      </bottom>
      <diagonal/>
    </border>
    <border>
      <left style="thick">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medium">
        <color indexed="64"/>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medium">
        <color indexed="64"/>
      </left>
      <right style="thin">
        <color indexed="8"/>
      </right>
      <top style="hair">
        <color indexed="64"/>
      </top>
      <bottom style="hair">
        <color indexed="8"/>
      </bottom>
      <diagonal/>
    </border>
    <border>
      <left style="thin">
        <color indexed="8"/>
      </left>
      <right style="thin">
        <color indexed="8"/>
      </right>
      <top style="hair">
        <color indexed="64"/>
      </top>
      <bottom style="hair">
        <color indexed="8"/>
      </bottom>
      <diagonal/>
    </border>
    <border>
      <left style="medium">
        <color indexed="64"/>
      </left>
      <right style="thin">
        <color indexed="8"/>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style="medium">
        <color indexed="64"/>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medium">
        <color indexed="8"/>
      </left>
      <right/>
      <top style="hair">
        <color indexed="8"/>
      </top>
      <bottom style="thin">
        <color indexed="8"/>
      </bottom>
      <diagonal/>
    </border>
    <border>
      <left/>
      <right/>
      <top style="hair">
        <color indexed="8"/>
      </top>
      <bottom style="thin">
        <color indexed="8"/>
      </bottom>
      <diagonal/>
    </border>
    <border>
      <left/>
      <right style="medium">
        <color indexed="8"/>
      </right>
      <top style="hair">
        <color indexed="8"/>
      </top>
      <bottom style="thin">
        <color indexed="8"/>
      </bottom>
      <diagonal/>
    </border>
    <border>
      <left style="medium">
        <color indexed="8"/>
      </left>
      <right style="medium">
        <color indexed="8"/>
      </right>
      <top style="thin">
        <color indexed="8"/>
      </top>
      <bottom style="medium">
        <color indexed="8"/>
      </bottom>
      <diagonal/>
    </border>
    <border>
      <left/>
      <right/>
      <top style="thin">
        <color indexed="64"/>
      </top>
      <bottom style="thin">
        <color indexed="64"/>
      </bottom>
      <diagonal/>
    </border>
    <border>
      <left/>
      <right/>
      <top style="hair">
        <color indexed="64"/>
      </top>
      <bottom style="hair">
        <color indexed="8"/>
      </bottom>
      <diagonal/>
    </border>
    <border>
      <left/>
      <right/>
      <top style="medium">
        <color indexed="8"/>
      </top>
      <bottom style="medium">
        <color indexed="64"/>
      </bottom>
      <diagonal/>
    </border>
    <border>
      <left style="thin">
        <color indexed="8"/>
      </left>
      <right style="medium">
        <color indexed="64"/>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style="thin">
        <color indexed="8"/>
      </left>
      <right style="thin">
        <color indexed="8"/>
      </right>
      <top style="hair">
        <color indexed="64"/>
      </top>
      <bottom/>
      <diagonal/>
    </border>
    <border>
      <left/>
      <right style="medium">
        <color indexed="64"/>
      </right>
      <top style="medium">
        <color indexed="64"/>
      </top>
      <bottom style="medium">
        <color indexed="8"/>
      </bottom>
      <diagonal/>
    </border>
    <border>
      <left style="thin">
        <color indexed="8"/>
      </left>
      <right style="medium">
        <color indexed="64"/>
      </right>
      <top style="hair">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hair">
        <color indexed="64"/>
      </top>
      <bottom style="hair">
        <color indexed="64"/>
      </bottom>
      <diagonal/>
    </border>
    <border>
      <left style="thin">
        <color indexed="8"/>
      </left>
      <right style="thin">
        <color indexed="8"/>
      </right>
      <top style="thin">
        <color indexed="8"/>
      </top>
      <bottom style="hair">
        <color indexed="64"/>
      </bottom>
      <diagonal/>
    </border>
    <border>
      <left style="thin">
        <color indexed="8"/>
      </left>
      <right style="thin">
        <color indexed="8"/>
      </right>
      <top style="hair">
        <color indexed="64"/>
      </top>
      <bottom style="thick">
        <color indexed="8"/>
      </bottom>
      <diagonal/>
    </border>
    <border>
      <left style="thin">
        <color indexed="8"/>
      </left>
      <right style="medium">
        <color indexed="64"/>
      </right>
      <top/>
      <bottom style="thin">
        <color indexed="8"/>
      </bottom>
      <diagonal/>
    </border>
    <border>
      <left style="thin">
        <color indexed="8"/>
      </left>
      <right style="medium">
        <color indexed="64"/>
      </right>
      <top style="hair">
        <color indexed="8"/>
      </top>
      <bottom style="thin">
        <color indexed="64"/>
      </bottom>
      <diagonal/>
    </border>
    <border>
      <left style="thin">
        <color indexed="8"/>
      </left>
      <right style="thin">
        <color indexed="8"/>
      </right>
      <top style="hair">
        <color indexed="64"/>
      </top>
      <bottom style="thin">
        <color indexed="64"/>
      </bottom>
      <diagonal/>
    </border>
    <border>
      <left style="thin">
        <color indexed="64"/>
      </left>
      <right/>
      <top style="thin">
        <color indexed="64"/>
      </top>
      <bottom style="thin">
        <color indexed="8"/>
      </bottom>
      <diagonal/>
    </border>
  </borders>
  <cellStyleXfs count="22">
    <xf numFmtId="0" fontId="0" fillId="0" borderId="0"/>
    <xf numFmtId="0" fontId="1" fillId="0" borderId="0"/>
    <xf numFmtId="0" fontId="2" fillId="0" borderId="0"/>
    <xf numFmtId="164" fontId="2" fillId="0" borderId="0"/>
    <xf numFmtId="0" fontId="2" fillId="0" borderId="0"/>
    <xf numFmtId="9" fontId="2" fillId="0" borderId="0"/>
    <xf numFmtId="166" fontId="2" fillId="0" borderId="0"/>
    <xf numFmtId="0" fontId="2" fillId="0" borderId="0"/>
    <xf numFmtId="0" fontId="2" fillId="0" borderId="0" applyNumberFormat="0"/>
    <xf numFmtId="169" fontId="2" fillId="0" borderId="0" applyFont="0" applyFill="0" applyBorder="0" applyAlignment="0" applyProtection="0"/>
    <xf numFmtId="0" fontId="22" fillId="0" borderId="0"/>
    <xf numFmtId="0" fontId="1" fillId="0" borderId="0"/>
    <xf numFmtId="0" fontId="2" fillId="0" borderId="0"/>
    <xf numFmtId="0" fontId="23" fillId="0" borderId="41">
      <alignment horizontal="left" wrapText="1"/>
    </xf>
    <xf numFmtId="170" fontId="2" fillId="0" borderId="0" applyFont="0" applyFill="0" applyBorder="0" applyAlignment="0" applyProtection="0"/>
    <xf numFmtId="0" fontId="24" fillId="0" borderId="0"/>
    <xf numFmtId="0" fontId="25" fillId="0" borderId="0"/>
    <xf numFmtId="43" fontId="25" fillId="0" borderId="0" applyFont="0" applyFill="0" applyBorder="0" applyAlignment="0" applyProtection="0"/>
    <xf numFmtId="164" fontId="2" fillId="0" borderId="0"/>
    <xf numFmtId="173" fontId="2" fillId="0" borderId="0"/>
    <xf numFmtId="0" fontId="37" fillId="0" borderId="0"/>
    <xf numFmtId="0" fontId="22" fillId="0" borderId="0"/>
  </cellStyleXfs>
  <cellXfs count="391">
    <xf numFmtId="0" fontId="0" fillId="0" borderId="0" xfId="0"/>
    <xf numFmtId="49" fontId="11" fillId="3" borderId="13" xfId="2" applyNumberFormat="1" applyFont="1" applyFill="1" applyBorder="1" applyAlignment="1" applyProtection="1">
      <alignment horizontal="center" vertical="center"/>
      <protection hidden="1"/>
    </xf>
    <xf numFmtId="49" fontId="0" fillId="0" borderId="25" xfId="2" applyNumberFormat="1" applyFont="1" applyFill="1" applyBorder="1" applyAlignment="1" applyProtection="1">
      <alignment horizontal="center" vertical="center"/>
      <protection hidden="1"/>
    </xf>
    <xf numFmtId="164" fontId="0" fillId="0" borderId="24" xfId="3" applyFont="1" applyFill="1" applyBorder="1" applyAlignment="1" applyProtection="1">
      <alignment horizontal="right" vertical="center"/>
      <protection hidden="1"/>
    </xf>
    <xf numFmtId="0" fontId="26" fillId="0" borderId="50" xfId="4" applyFont="1" applyFill="1" applyBorder="1" applyAlignment="1" applyProtection="1">
      <alignment horizontal="left" vertical="center" wrapText="1"/>
      <protection hidden="1"/>
    </xf>
    <xf numFmtId="0" fontId="26" fillId="0" borderId="3" xfId="4" applyFont="1" applyFill="1" applyBorder="1" applyAlignment="1" applyProtection="1">
      <alignment horizontal="left" vertical="center" wrapText="1"/>
      <protection hidden="1"/>
    </xf>
    <xf numFmtId="49" fontId="0" fillId="0" borderId="59" xfId="2" applyNumberFormat="1" applyFont="1" applyFill="1" applyBorder="1" applyAlignment="1" applyProtection="1">
      <alignment horizontal="center" vertical="center"/>
      <protection hidden="1"/>
    </xf>
    <xf numFmtId="49" fontId="0" fillId="0" borderId="67" xfId="2" applyNumberFormat="1" applyFont="1" applyFill="1" applyBorder="1" applyAlignment="1" applyProtection="1">
      <alignment horizontal="center" vertical="center"/>
      <protection hidden="1"/>
    </xf>
    <xf numFmtId="49" fontId="0" fillId="0" borderId="69" xfId="2" applyNumberFormat="1" applyFont="1" applyFill="1" applyBorder="1" applyAlignment="1" applyProtection="1">
      <alignment horizontal="center" vertical="center"/>
      <protection hidden="1"/>
    </xf>
    <xf numFmtId="49" fontId="0" fillId="0" borderId="71" xfId="2" applyNumberFormat="1" applyFont="1" applyFill="1" applyBorder="1" applyAlignment="1" applyProtection="1">
      <alignment horizontal="center" vertical="center"/>
      <protection hidden="1"/>
    </xf>
    <xf numFmtId="49" fontId="0" fillId="0" borderId="73" xfId="2" applyNumberFormat="1" applyFont="1" applyFill="1" applyBorder="1" applyAlignment="1" applyProtection="1">
      <alignment horizontal="center" vertical="center"/>
      <protection hidden="1"/>
    </xf>
    <xf numFmtId="49" fontId="1" fillId="5" borderId="24" xfId="2" applyNumberFormat="1" applyFont="1" applyFill="1" applyBorder="1" applyAlignment="1" applyProtection="1">
      <alignment horizontal="center" vertical="center"/>
      <protection hidden="1"/>
    </xf>
    <xf numFmtId="49" fontId="1" fillId="5" borderId="68" xfId="2" applyNumberFormat="1" applyFont="1" applyFill="1" applyBorder="1" applyAlignment="1" applyProtection="1">
      <alignment horizontal="center" vertical="center"/>
      <protection hidden="1"/>
    </xf>
    <xf numFmtId="49" fontId="1" fillId="5" borderId="70" xfId="2" applyNumberFormat="1" applyFont="1" applyFill="1" applyBorder="1" applyAlignment="1" applyProtection="1">
      <alignment horizontal="center" vertical="center"/>
      <protection hidden="1"/>
    </xf>
    <xf numFmtId="49" fontId="1" fillId="5" borderId="28" xfId="2" applyNumberFormat="1" applyFont="1" applyFill="1" applyBorder="1" applyAlignment="1" applyProtection="1">
      <alignment horizontal="center" vertical="center"/>
      <protection hidden="1"/>
    </xf>
    <xf numFmtId="49" fontId="1" fillId="5" borderId="26" xfId="2" applyNumberFormat="1" applyFont="1" applyFill="1" applyBorder="1" applyAlignment="1" applyProtection="1">
      <alignment horizontal="center" vertical="center"/>
      <protection hidden="1"/>
    </xf>
    <xf numFmtId="49" fontId="1" fillId="5" borderId="74" xfId="2" applyNumberFormat="1" applyFont="1" applyFill="1" applyBorder="1" applyAlignment="1" applyProtection="1">
      <alignment horizontal="center" vertical="center"/>
      <protection hidden="1"/>
    </xf>
    <xf numFmtId="164" fontId="0" fillId="0" borderId="92" xfId="3" applyFont="1" applyFill="1" applyBorder="1" applyAlignment="1" applyProtection="1">
      <alignment horizontal="right" vertical="center"/>
      <protection hidden="1"/>
    </xf>
    <xf numFmtId="164" fontId="0" fillId="0" borderId="28" xfId="3" applyFont="1" applyFill="1" applyBorder="1" applyAlignment="1" applyProtection="1">
      <alignment horizontal="right" vertical="center"/>
      <protection hidden="1"/>
    </xf>
    <xf numFmtId="164" fontId="0" fillId="0" borderId="74" xfId="3" applyFont="1" applyFill="1" applyBorder="1" applyAlignment="1" applyProtection="1">
      <alignment horizontal="right" vertical="center"/>
      <protection hidden="1"/>
    </xf>
    <xf numFmtId="49" fontId="1" fillId="5" borderId="24" xfId="2" applyNumberFormat="1" applyFont="1" applyFill="1" applyBorder="1" applyAlignment="1" applyProtection="1">
      <alignment horizontal="centerContinuous" vertical="center"/>
      <protection hidden="1"/>
    </xf>
    <xf numFmtId="49" fontId="1" fillId="5" borderId="102" xfId="2" applyNumberFormat="1" applyFont="1" applyFill="1" applyBorder="1" applyAlignment="1" applyProtection="1">
      <alignment horizontal="center" vertical="center"/>
      <protection hidden="1"/>
    </xf>
    <xf numFmtId="164" fontId="0" fillId="0" borderId="103" xfId="3" applyFont="1" applyFill="1" applyBorder="1" applyAlignment="1" applyProtection="1">
      <alignment horizontal="right" vertical="center"/>
      <protection hidden="1"/>
    </xf>
    <xf numFmtId="164" fontId="0" fillId="0" borderId="102" xfId="3" applyFont="1" applyFill="1" applyBorder="1" applyAlignment="1" applyProtection="1">
      <alignment horizontal="right" vertical="center"/>
      <protection hidden="1"/>
    </xf>
    <xf numFmtId="164" fontId="0" fillId="0" borderId="58" xfId="3" applyFont="1" applyFill="1" applyBorder="1" applyAlignment="1" applyProtection="1">
      <alignment horizontal="right" vertical="center"/>
      <protection hidden="1"/>
    </xf>
    <xf numFmtId="164" fontId="0" fillId="0" borderId="93" xfId="3" applyFont="1" applyFill="1" applyBorder="1" applyAlignment="1" applyProtection="1">
      <alignment horizontal="right" vertical="center"/>
      <protection hidden="1"/>
    </xf>
    <xf numFmtId="164" fontId="0" fillId="0" borderId="107" xfId="3" applyFont="1" applyFill="1" applyBorder="1" applyAlignment="1" applyProtection="1">
      <alignment horizontal="right" vertical="center"/>
      <protection hidden="1"/>
    </xf>
    <xf numFmtId="0" fontId="0" fillId="2" borderId="0" xfId="2" applyFont="1" applyFill="1" applyBorder="1" applyAlignment="1" applyProtection="1">
      <alignment vertical="center"/>
      <protection hidden="1"/>
    </xf>
    <xf numFmtId="0" fontId="6" fillId="0" borderId="0" xfId="2" applyFont="1" applyFill="1" applyBorder="1" applyAlignment="1" applyProtection="1">
      <alignment horizontal="center" vertical="center" wrapText="1"/>
      <protection hidden="1"/>
    </xf>
    <xf numFmtId="4" fontId="6" fillId="0" borderId="0" xfId="2" applyNumberFormat="1" applyFont="1" applyFill="1" applyBorder="1" applyAlignment="1" applyProtection="1">
      <alignment horizontal="center" vertical="center" wrapText="1"/>
      <protection hidden="1"/>
    </xf>
    <xf numFmtId="0" fontId="6" fillId="0" borderId="5" xfId="2" applyFont="1" applyFill="1" applyBorder="1" applyAlignment="1" applyProtection="1">
      <alignment horizontal="center" vertical="center" wrapText="1"/>
      <protection hidden="1"/>
    </xf>
    <xf numFmtId="0" fontId="6" fillId="0" borderId="1" xfId="2" applyFont="1" applyFill="1" applyBorder="1" applyAlignment="1" applyProtection="1">
      <alignment vertical="center" wrapText="1"/>
      <protection hidden="1"/>
    </xf>
    <xf numFmtId="49" fontId="6" fillId="0" borderId="0" xfId="2" applyNumberFormat="1" applyFont="1" applyFill="1" applyBorder="1" applyAlignment="1" applyProtection="1">
      <alignment horizontal="center" vertical="center" wrapText="1"/>
      <protection hidden="1"/>
    </xf>
    <xf numFmtId="0" fontId="6" fillId="0" borderId="0" xfId="2" applyFont="1" applyFill="1" applyBorder="1" applyAlignment="1" applyProtection="1">
      <alignment vertical="center"/>
      <protection hidden="1"/>
    </xf>
    <xf numFmtId="0" fontId="6" fillId="0" borderId="0" xfId="2" applyFont="1" applyFill="1" applyBorder="1" applyAlignment="1" applyProtection="1">
      <alignment vertical="center" wrapText="1"/>
      <protection hidden="1"/>
    </xf>
    <xf numFmtId="0" fontId="9" fillId="2" borderId="0" xfId="2" applyFont="1" applyFill="1" applyBorder="1" applyAlignment="1" applyProtection="1">
      <alignment vertical="center"/>
      <protection hidden="1"/>
    </xf>
    <xf numFmtId="0" fontId="6" fillId="0" borderId="1" xfId="2" applyFont="1" applyFill="1" applyBorder="1" applyAlignment="1" applyProtection="1">
      <alignment vertical="center"/>
      <protection hidden="1"/>
    </xf>
    <xf numFmtId="49" fontId="6" fillId="0" borderId="0" xfId="2" applyNumberFormat="1" applyFont="1" applyFill="1" applyBorder="1" applyAlignment="1" applyProtection="1">
      <alignment horizontal="center" vertical="center"/>
      <protection hidden="1"/>
    </xf>
    <xf numFmtId="164" fontId="6" fillId="0" borderId="0" xfId="2" applyNumberFormat="1" applyFont="1" applyFill="1" applyBorder="1" applyAlignment="1" applyProtection="1">
      <alignment horizontal="center" vertical="center" wrapText="1"/>
      <protection hidden="1"/>
    </xf>
    <xf numFmtId="164" fontId="6" fillId="0" borderId="5" xfId="2" applyNumberFormat="1" applyFont="1" applyFill="1" applyBorder="1" applyAlignment="1" applyProtection="1">
      <alignment horizontal="center" vertical="center" wrapText="1"/>
      <protection hidden="1"/>
    </xf>
    <xf numFmtId="0" fontId="6" fillId="0" borderId="8" xfId="2" applyFont="1" applyFill="1" applyBorder="1" applyAlignment="1" applyProtection="1">
      <alignment vertical="center"/>
      <protection hidden="1"/>
    </xf>
    <xf numFmtId="0" fontId="6" fillId="0" borderId="8" xfId="2" applyFont="1" applyFill="1" applyBorder="1" applyAlignment="1" applyProtection="1">
      <alignment vertical="center" wrapText="1"/>
      <protection hidden="1"/>
    </xf>
    <xf numFmtId="0" fontId="6" fillId="0" borderId="8" xfId="2" applyFont="1" applyFill="1" applyBorder="1" applyAlignment="1" applyProtection="1">
      <alignment horizontal="center" vertical="center" wrapText="1"/>
      <protection hidden="1"/>
    </xf>
    <xf numFmtId="164" fontId="6" fillId="0" borderId="8" xfId="3" applyFont="1" applyFill="1" applyBorder="1" applyAlignment="1" applyProtection="1">
      <alignment horizontal="center" vertical="center" wrapText="1"/>
      <protection hidden="1"/>
    </xf>
    <xf numFmtId="164" fontId="6" fillId="0" borderId="10" xfId="3" applyFont="1" applyFill="1" applyBorder="1" applyAlignment="1" applyProtection="1">
      <alignment horizontal="center" vertical="center" wrapText="1"/>
      <protection hidden="1"/>
    </xf>
    <xf numFmtId="0" fontId="0" fillId="0" borderId="1" xfId="2" applyFont="1" applyBorder="1" applyAlignment="1" applyProtection="1">
      <alignment vertical="center" wrapText="1"/>
      <protection hidden="1"/>
    </xf>
    <xf numFmtId="49" fontId="0" fillId="0" borderId="0" xfId="2" applyNumberFormat="1" applyFont="1" applyBorder="1" applyAlignment="1" applyProtection="1">
      <alignment horizontal="center" vertical="center" wrapText="1"/>
      <protection hidden="1"/>
    </xf>
    <xf numFmtId="0" fontId="0" fillId="0" borderId="0" xfId="2" applyFont="1" applyBorder="1" applyAlignment="1" applyProtection="1">
      <alignment vertical="center" wrapText="1"/>
      <protection hidden="1"/>
    </xf>
    <xf numFmtId="0" fontId="0" fillId="0" borderId="0" xfId="2" applyFont="1" applyBorder="1" applyAlignment="1" applyProtection="1">
      <alignment horizontal="left" vertical="center" wrapText="1"/>
      <protection hidden="1"/>
    </xf>
    <xf numFmtId="0" fontId="0" fillId="0" borderId="0" xfId="2" applyFont="1" applyBorder="1" applyAlignment="1" applyProtection="1">
      <alignment horizontal="center" vertical="center" wrapText="1"/>
      <protection hidden="1"/>
    </xf>
    <xf numFmtId="4" fontId="0" fillId="0" borderId="0" xfId="2" applyNumberFormat="1" applyFont="1" applyBorder="1" applyAlignment="1" applyProtection="1">
      <alignment horizontal="center" vertical="center" wrapText="1"/>
      <protection hidden="1"/>
    </xf>
    <xf numFmtId="0" fontId="0" fillId="0" borderId="5" xfId="2" applyFont="1" applyBorder="1" applyAlignment="1" applyProtection="1">
      <alignment horizontal="center" vertical="center" wrapText="1"/>
      <protection hidden="1"/>
    </xf>
    <xf numFmtId="49" fontId="11" fillId="3" borderId="14" xfId="2" applyNumberFormat="1" applyFont="1" applyFill="1" applyBorder="1" applyAlignment="1" applyProtection="1">
      <alignment horizontal="center" vertical="center" wrapText="1"/>
      <protection hidden="1"/>
    </xf>
    <xf numFmtId="0" fontId="11" fillId="3" borderId="14" xfId="2" applyFont="1" applyFill="1" applyBorder="1" applyAlignment="1" applyProtection="1">
      <alignment horizontal="center" vertical="center" wrapText="1"/>
      <protection hidden="1"/>
    </xf>
    <xf numFmtId="0" fontId="11" fillId="3" borderId="15" xfId="2" applyFont="1" applyFill="1" applyBorder="1" applyAlignment="1" applyProtection="1">
      <alignment horizontal="left" vertical="center" wrapText="1"/>
      <protection hidden="1"/>
    </xf>
    <xf numFmtId="0" fontId="11" fillId="3" borderId="16" xfId="2" applyFont="1" applyFill="1" applyBorder="1" applyAlignment="1" applyProtection="1">
      <alignment horizontal="center" vertical="center" wrapText="1"/>
      <protection hidden="1"/>
    </xf>
    <xf numFmtId="4" fontId="11" fillId="3" borderId="15" xfId="2" applyNumberFormat="1" applyFont="1" applyFill="1" applyBorder="1" applyAlignment="1" applyProtection="1">
      <alignment horizontal="center" vertical="center" wrapText="1"/>
      <protection hidden="1"/>
    </xf>
    <xf numFmtId="4" fontId="11" fillId="3" borderId="16" xfId="2" applyNumberFormat="1" applyFont="1" applyFill="1" applyBorder="1" applyAlignment="1" applyProtection="1">
      <alignment horizontal="center" vertical="center" wrapText="1"/>
      <protection hidden="1"/>
    </xf>
    <xf numFmtId="164" fontId="11" fillId="3" borderId="16" xfId="3" applyFont="1" applyFill="1" applyBorder="1" applyAlignment="1" applyProtection="1">
      <alignment horizontal="center" vertical="center" wrapText="1"/>
      <protection hidden="1"/>
    </xf>
    <xf numFmtId="165" fontId="11" fillId="3" borderId="17" xfId="2" applyNumberFormat="1" applyFont="1" applyFill="1" applyBorder="1" applyAlignment="1" applyProtection="1">
      <alignment horizontal="center" vertical="center" wrapText="1"/>
      <protection hidden="1"/>
    </xf>
    <xf numFmtId="0" fontId="12" fillId="2" borderId="0" xfId="2" applyFont="1" applyFill="1" applyBorder="1" applyAlignment="1" applyProtection="1">
      <alignment vertical="center"/>
      <protection hidden="1"/>
    </xf>
    <xf numFmtId="167" fontId="13" fillId="4" borderId="18" xfId="2" applyNumberFormat="1" applyFont="1" applyFill="1" applyBorder="1" applyAlignment="1" applyProtection="1">
      <alignment vertical="center" wrapText="1"/>
      <protection hidden="1"/>
    </xf>
    <xf numFmtId="49" fontId="13" fillId="4" borderId="19" xfId="2" applyNumberFormat="1" applyFont="1" applyFill="1" applyBorder="1" applyAlignment="1" applyProtection="1">
      <alignment vertical="center" wrapText="1"/>
      <protection hidden="1"/>
    </xf>
    <xf numFmtId="167" fontId="13" fillId="4" borderId="8" xfId="2" applyNumberFormat="1" applyFont="1" applyFill="1" applyBorder="1" applyAlignment="1" applyProtection="1">
      <alignment horizontal="center" vertical="center" wrapText="1"/>
      <protection hidden="1"/>
    </xf>
    <xf numFmtId="0" fontId="13" fillId="4" borderId="8" xfId="2" applyFont="1" applyFill="1" applyBorder="1" applyAlignment="1" applyProtection="1">
      <alignment horizontal="left" vertical="center" wrapText="1"/>
      <protection hidden="1"/>
    </xf>
    <xf numFmtId="164" fontId="13" fillId="4" borderId="35" xfId="2" applyNumberFormat="1" applyFont="1" applyFill="1" applyBorder="1" applyAlignment="1" applyProtection="1">
      <alignment horizontal="centerContinuous" vertical="center" wrapText="1"/>
      <protection hidden="1"/>
    </xf>
    <xf numFmtId="10" fontId="13" fillId="4" borderId="10" xfId="5" applyNumberFormat="1" applyFont="1" applyFill="1" applyBorder="1" applyAlignment="1" applyProtection="1">
      <alignment horizontal="center" vertical="center" wrapText="1"/>
      <protection hidden="1"/>
    </xf>
    <xf numFmtId="0" fontId="14" fillId="2" borderId="0" xfId="2" applyFont="1" applyFill="1" applyBorder="1" applyAlignment="1" applyProtection="1">
      <alignment horizontal="center" vertical="center"/>
      <protection hidden="1"/>
    </xf>
    <xf numFmtId="164" fontId="5" fillId="0" borderId="11" xfId="3" applyFont="1" applyFill="1" applyBorder="1" applyAlignment="1" applyProtection="1">
      <alignment horizontal="left" vertical="center" wrapText="1"/>
      <protection hidden="1"/>
    </xf>
    <xf numFmtId="164" fontId="5" fillId="0" borderId="32" xfId="3" applyFont="1" applyFill="1" applyBorder="1" applyAlignment="1" applyProtection="1">
      <alignment horizontal="centerContinuous" vertical="center"/>
      <protection hidden="1"/>
    </xf>
    <xf numFmtId="164" fontId="5" fillId="0" borderId="30" xfId="3" applyFont="1" applyFill="1" applyBorder="1" applyAlignment="1" applyProtection="1">
      <alignment horizontal="centerContinuous" vertical="center"/>
      <protection hidden="1"/>
    </xf>
    <xf numFmtId="164" fontId="5" fillId="0" borderId="31" xfId="3" applyFont="1" applyFill="1" applyBorder="1" applyAlignment="1" applyProtection="1">
      <alignment horizontal="centerContinuous" vertical="center"/>
      <protection hidden="1"/>
    </xf>
    <xf numFmtId="10" fontId="5" fillId="0" borderId="22" xfId="5" applyNumberFormat="1" applyFont="1" applyFill="1" applyBorder="1" applyAlignment="1" applyProtection="1">
      <alignment horizontal="center" vertical="center" wrapText="1"/>
      <protection hidden="1"/>
    </xf>
    <xf numFmtId="0" fontId="0" fillId="2" borderId="0" xfId="2" applyFont="1" applyFill="1" applyBorder="1" applyAlignment="1" applyProtection="1">
      <alignment horizontal="center" vertical="center"/>
      <protection hidden="1"/>
    </xf>
    <xf numFmtId="175" fontId="22" fillId="0" borderId="88" xfId="21" applyNumberFormat="1" applyFont="1" applyFill="1" applyBorder="1" applyAlignment="1" applyProtection="1">
      <alignment horizontal="center" wrapText="1"/>
      <protection hidden="1"/>
    </xf>
    <xf numFmtId="0" fontId="0" fillId="0" borderId="26" xfId="0" applyNumberFormat="1" applyFont="1" applyFill="1" applyBorder="1" applyAlignment="1" applyProtection="1">
      <alignment horizontal="center" vertical="center" wrapText="1"/>
      <protection hidden="1"/>
    </xf>
    <xf numFmtId="0" fontId="0" fillId="0" borderId="26" xfId="0" applyNumberFormat="1" applyFont="1" applyFill="1" applyBorder="1" applyAlignment="1" applyProtection="1">
      <alignment horizontal="left" vertical="center" wrapText="1"/>
      <protection hidden="1"/>
    </xf>
    <xf numFmtId="4" fontId="2" fillId="5" borderId="26" xfId="4" applyNumberFormat="1" applyFont="1" applyFill="1" applyBorder="1" applyAlignment="1" applyProtection="1">
      <alignment horizontal="center" vertical="center"/>
      <protection hidden="1"/>
    </xf>
    <xf numFmtId="4" fontId="2" fillId="0" borderId="24" xfId="7" applyNumberFormat="1" applyFont="1" applyFill="1" applyBorder="1" applyAlignment="1" applyProtection="1">
      <alignment horizontal="center" vertical="center"/>
      <protection hidden="1"/>
    </xf>
    <xf numFmtId="10" fontId="0" fillId="0" borderId="27" xfId="5" applyNumberFormat="1" applyFont="1" applyFill="1" applyBorder="1" applyAlignment="1" applyProtection="1">
      <alignment horizontal="center" vertical="center"/>
      <protection hidden="1"/>
    </xf>
    <xf numFmtId="175" fontId="22" fillId="0" borderId="102" xfId="21" applyNumberFormat="1" applyFont="1" applyFill="1" applyBorder="1" applyAlignment="1" applyProtection="1">
      <alignment horizontal="center" wrapText="1"/>
      <protection hidden="1"/>
    </xf>
    <xf numFmtId="175" fontId="22" fillId="0" borderId="93" xfId="21" applyNumberFormat="1" applyFont="1" applyFill="1" applyBorder="1" applyAlignment="1" applyProtection="1">
      <alignment horizontal="center" wrapText="1"/>
      <protection hidden="1"/>
    </xf>
    <xf numFmtId="4" fontId="2" fillId="5" borderId="92" xfId="4" applyNumberFormat="1" applyFont="1" applyFill="1" applyBorder="1" applyAlignment="1" applyProtection="1">
      <alignment horizontal="center" vertical="center"/>
      <protection hidden="1"/>
    </xf>
    <xf numFmtId="4" fontId="2" fillId="0" borderId="92" xfId="7" applyNumberFormat="1" applyFont="1" applyFill="1" applyBorder="1" applyAlignment="1" applyProtection="1">
      <alignment horizontal="center" vertical="center"/>
      <protection hidden="1"/>
    </xf>
    <xf numFmtId="10" fontId="0" fillId="0" borderId="91" xfId="5" applyNumberFormat="1" applyFont="1" applyFill="1" applyBorder="1" applyAlignment="1" applyProtection="1">
      <alignment horizontal="center" vertical="center"/>
      <protection hidden="1"/>
    </xf>
    <xf numFmtId="167" fontId="13" fillId="4" borderId="44" xfId="2" applyNumberFormat="1" applyFont="1" applyFill="1" applyBorder="1" applyAlignment="1" applyProtection="1">
      <alignment vertical="center" wrapText="1"/>
      <protection hidden="1"/>
    </xf>
    <xf numFmtId="49" fontId="13" fillId="4" borderId="45" xfId="2" applyNumberFormat="1" applyFont="1" applyFill="1" applyBorder="1" applyAlignment="1" applyProtection="1">
      <alignment vertical="center" wrapText="1"/>
      <protection hidden="1"/>
    </xf>
    <xf numFmtId="167" fontId="13" fillId="4" borderId="45" xfId="2" applyNumberFormat="1" applyFont="1" applyFill="1" applyBorder="1" applyAlignment="1" applyProtection="1">
      <alignment horizontal="center" vertical="center" wrapText="1"/>
      <protection hidden="1"/>
    </xf>
    <xf numFmtId="0" fontId="13" fillId="4" borderId="45" xfId="2" applyFont="1" applyFill="1" applyBorder="1" applyAlignment="1" applyProtection="1">
      <alignment horizontal="left" vertical="center" wrapText="1"/>
      <protection hidden="1"/>
    </xf>
    <xf numFmtId="164" fontId="13" fillId="4" borderId="8" xfId="2" applyNumberFormat="1" applyFont="1" applyFill="1" applyBorder="1" applyAlignment="1" applyProtection="1">
      <alignment horizontal="centerContinuous" vertical="center" wrapText="1"/>
      <protection hidden="1"/>
    </xf>
    <xf numFmtId="164" fontId="5" fillId="0" borderId="6" xfId="3" applyFont="1" applyFill="1" applyBorder="1" applyAlignment="1" applyProtection="1">
      <alignment horizontal="left" vertical="center" wrapText="1"/>
      <protection hidden="1"/>
    </xf>
    <xf numFmtId="0" fontId="0" fillId="0" borderId="68" xfId="0" applyNumberFormat="1" applyFont="1" applyFill="1" applyBorder="1" applyAlignment="1" applyProtection="1">
      <alignment horizontal="center" vertical="center" wrapText="1"/>
      <protection hidden="1"/>
    </xf>
    <xf numFmtId="0" fontId="0" fillId="0" borderId="68" xfId="0" applyNumberFormat="1" applyFont="1" applyFill="1" applyBorder="1" applyAlignment="1" applyProtection="1">
      <alignment horizontal="left" vertical="center" wrapText="1"/>
      <protection hidden="1"/>
    </xf>
    <xf numFmtId="4" fontId="2" fillId="5" borderId="68" xfId="4" applyNumberFormat="1" applyFont="1" applyFill="1" applyBorder="1" applyAlignment="1" applyProtection="1">
      <alignment horizontal="center" vertical="center"/>
      <protection hidden="1"/>
    </xf>
    <xf numFmtId="4" fontId="2" fillId="0" borderId="68" xfId="7" applyNumberFormat="1" applyFont="1" applyFill="1" applyBorder="1" applyAlignment="1" applyProtection="1">
      <alignment horizontal="center" vertical="center"/>
      <protection hidden="1"/>
    </xf>
    <xf numFmtId="0" fontId="0" fillId="0" borderId="70" xfId="0" applyNumberFormat="1" applyFont="1" applyFill="1" applyBorder="1" applyAlignment="1" applyProtection="1">
      <alignment horizontal="center" vertical="center" wrapText="1"/>
      <protection hidden="1"/>
    </xf>
    <xf numFmtId="0" fontId="0" fillId="0" borderId="70" xfId="0" applyNumberFormat="1" applyFont="1" applyFill="1" applyBorder="1" applyAlignment="1" applyProtection="1">
      <alignment horizontal="left" vertical="center" wrapText="1"/>
      <protection hidden="1"/>
    </xf>
    <xf numFmtId="4" fontId="2" fillId="5" borderId="70" xfId="4" applyNumberFormat="1" applyFont="1" applyFill="1" applyBorder="1" applyAlignment="1" applyProtection="1">
      <alignment horizontal="center" vertical="center"/>
      <protection hidden="1"/>
    </xf>
    <xf numFmtId="4" fontId="2" fillId="0" borderId="70" xfId="7" applyNumberFormat="1" applyFont="1" applyFill="1" applyBorder="1" applyAlignment="1" applyProtection="1">
      <alignment horizontal="center" vertical="center"/>
      <protection hidden="1"/>
    </xf>
    <xf numFmtId="10" fontId="0" fillId="0" borderId="95" xfId="5" applyNumberFormat="1" applyFont="1" applyFill="1" applyBorder="1" applyAlignment="1" applyProtection="1">
      <alignment horizontal="center" vertical="center"/>
      <protection hidden="1"/>
    </xf>
    <xf numFmtId="164" fontId="13" fillId="4" borderId="19" xfId="2" applyNumberFormat="1" applyFont="1" applyFill="1" applyBorder="1" applyAlignment="1" applyProtection="1">
      <alignment horizontal="centerContinuous" vertical="center" wrapText="1"/>
      <protection hidden="1"/>
    </xf>
    <xf numFmtId="10" fontId="13" fillId="4" borderId="94" xfId="5" applyNumberFormat="1" applyFont="1" applyFill="1" applyBorder="1" applyAlignment="1" applyProtection="1">
      <alignment horizontal="center" vertical="center" wrapText="1"/>
      <protection hidden="1"/>
    </xf>
    <xf numFmtId="0" fontId="0" fillId="0" borderId="72" xfId="0" applyNumberFormat="1" applyFont="1" applyFill="1" applyBorder="1" applyAlignment="1" applyProtection="1">
      <alignment horizontal="center" vertical="center" wrapText="1"/>
      <protection hidden="1"/>
    </xf>
    <xf numFmtId="0" fontId="0" fillId="0" borderId="72" xfId="0" applyNumberFormat="1" applyFont="1" applyFill="1" applyBorder="1" applyAlignment="1" applyProtection="1">
      <alignment horizontal="left" vertical="center" wrapText="1"/>
      <protection hidden="1"/>
    </xf>
    <xf numFmtId="4" fontId="2" fillId="5" borderId="93" xfId="4" applyNumberFormat="1" applyFont="1" applyFill="1" applyBorder="1" applyAlignment="1" applyProtection="1">
      <alignment horizontal="center" vertical="center"/>
      <protection hidden="1"/>
    </xf>
    <xf numFmtId="4" fontId="2" fillId="0" borderId="93" xfId="7" applyNumberFormat="1" applyFont="1" applyFill="1" applyBorder="1" applyAlignment="1" applyProtection="1">
      <alignment horizontal="center" vertical="center"/>
      <protection hidden="1"/>
    </xf>
    <xf numFmtId="164" fontId="5" fillId="0" borderId="62" xfId="3" applyFont="1" applyFill="1" applyBorder="1" applyAlignment="1" applyProtection="1">
      <alignment horizontal="left" vertical="center" wrapText="1"/>
      <protection hidden="1"/>
    </xf>
    <xf numFmtId="0" fontId="0" fillId="0" borderId="58" xfId="0" applyNumberFormat="1" applyFont="1" applyFill="1" applyBorder="1" applyAlignment="1" applyProtection="1">
      <alignment horizontal="center" vertical="center" wrapText="1"/>
      <protection hidden="1"/>
    </xf>
    <xf numFmtId="0" fontId="0" fillId="0" borderId="58" xfId="0" applyNumberFormat="1" applyFont="1" applyFill="1" applyBorder="1" applyAlignment="1" applyProtection="1">
      <alignment horizontal="left" vertical="center" wrapText="1"/>
      <protection hidden="1"/>
    </xf>
    <xf numFmtId="4" fontId="2" fillId="5" borderId="58" xfId="4" applyNumberFormat="1" applyFont="1" applyFill="1" applyBorder="1" applyAlignment="1" applyProtection="1">
      <alignment horizontal="center" vertical="center"/>
      <protection hidden="1"/>
    </xf>
    <xf numFmtId="4" fontId="2" fillId="0" borderId="74" xfId="7" applyNumberFormat="1" applyFont="1" applyFill="1" applyBorder="1" applyAlignment="1" applyProtection="1">
      <alignment horizontal="center" vertical="center"/>
      <protection hidden="1"/>
    </xf>
    <xf numFmtId="164" fontId="5" fillId="0" borderId="46" xfId="3" applyFont="1" applyFill="1" applyBorder="1" applyAlignment="1" applyProtection="1">
      <alignment horizontal="left" vertical="center" wrapText="1"/>
      <protection hidden="1"/>
    </xf>
    <xf numFmtId="164" fontId="5" fillId="0" borderId="108" xfId="3" applyFont="1" applyFill="1" applyBorder="1" applyAlignment="1" applyProtection="1">
      <alignment horizontal="centerContinuous" vertical="center"/>
      <protection hidden="1"/>
    </xf>
    <xf numFmtId="164" fontId="5" fillId="0" borderId="100" xfId="3" applyFont="1" applyFill="1" applyBorder="1" applyAlignment="1" applyProtection="1">
      <alignment horizontal="centerContinuous" vertical="center"/>
      <protection hidden="1"/>
    </xf>
    <xf numFmtId="164" fontId="5" fillId="0" borderId="99" xfId="3" applyFont="1" applyFill="1" applyBorder="1" applyAlignment="1" applyProtection="1">
      <alignment horizontal="centerContinuous" vertical="center"/>
      <protection hidden="1"/>
    </xf>
    <xf numFmtId="4" fontId="2" fillId="0" borderId="26" xfId="7" applyNumberFormat="1" applyFont="1" applyFill="1" applyBorder="1" applyAlignment="1" applyProtection="1">
      <alignment horizontal="center" vertical="center"/>
      <protection hidden="1"/>
    </xf>
    <xf numFmtId="0" fontId="0" fillId="0" borderId="26" xfId="0" applyNumberFormat="1" applyFill="1" applyBorder="1" applyAlignment="1" applyProtection="1">
      <alignment horizontal="left" vertical="center" wrapText="1"/>
      <protection hidden="1"/>
    </xf>
    <xf numFmtId="0" fontId="0" fillId="0" borderId="74" xfId="0" applyNumberFormat="1" applyFont="1" applyFill="1" applyBorder="1" applyAlignment="1" applyProtection="1">
      <alignment horizontal="center" vertical="center" wrapText="1"/>
      <protection hidden="1"/>
    </xf>
    <xf numFmtId="0" fontId="0" fillId="0" borderId="74" xfId="0" applyNumberFormat="1" applyFont="1" applyFill="1" applyBorder="1" applyAlignment="1" applyProtection="1">
      <alignment horizontal="left" vertical="center" wrapText="1"/>
      <protection hidden="1"/>
    </xf>
    <xf numFmtId="4" fontId="2" fillId="5" borderId="74" xfId="4" applyNumberFormat="1" applyFont="1" applyFill="1" applyBorder="1" applyAlignment="1" applyProtection="1">
      <alignment horizontal="center" vertical="center"/>
      <protection hidden="1"/>
    </xf>
    <xf numFmtId="164" fontId="5" fillId="0" borderId="66" xfId="3" applyFont="1" applyFill="1" applyBorder="1" applyAlignment="1" applyProtection="1">
      <alignment horizontal="left" vertical="center" wrapText="1"/>
      <protection hidden="1"/>
    </xf>
    <xf numFmtId="175" fontId="22" fillId="0" borderId="88" xfId="21" applyNumberFormat="1" applyFont="1" applyFill="1" applyBorder="1" applyAlignment="1" applyProtection="1">
      <alignment horizontal="center" vertical="center" wrapText="1"/>
      <protection hidden="1"/>
    </xf>
    <xf numFmtId="0" fontId="0" fillId="0" borderId="26" xfId="0" applyNumberFormat="1" applyFill="1" applyBorder="1" applyAlignment="1" applyProtection="1">
      <alignment horizontal="center" vertical="center" wrapText="1"/>
      <protection hidden="1"/>
    </xf>
    <xf numFmtId="0" fontId="5" fillId="0" borderId="6" xfId="2" applyFont="1" applyBorder="1" applyAlignment="1" applyProtection="1">
      <alignment horizontal="left" vertical="center" wrapText="1"/>
      <protection hidden="1"/>
    </xf>
    <xf numFmtId="4" fontId="15" fillId="2" borderId="0" xfId="2" applyNumberFormat="1" applyFont="1" applyFill="1" applyBorder="1" applyAlignment="1" applyProtection="1">
      <alignment horizontal="center" vertical="center"/>
      <protection hidden="1"/>
    </xf>
    <xf numFmtId="4" fontId="15" fillId="2" borderId="0" xfId="2" applyNumberFormat="1" applyFont="1" applyFill="1" applyBorder="1" applyAlignment="1" applyProtection="1">
      <alignment horizontal="center" vertical="center" wrapText="1"/>
      <protection hidden="1"/>
    </xf>
    <xf numFmtId="164" fontId="15" fillId="2" borderId="0" xfId="3" applyFont="1" applyFill="1" applyBorder="1" applyAlignment="1" applyProtection="1">
      <alignment horizontal="center" vertical="center" wrapText="1"/>
      <protection hidden="1"/>
    </xf>
    <xf numFmtId="2" fontId="15" fillId="2" borderId="0" xfId="2" applyNumberFormat="1" applyFont="1" applyFill="1" applyBorder="1" applyAlignment="1" applyProtection="1">
      <alignment horizontal="center" vertical="center" wrapText="1"/>
      <protection hidden="1"/>
    </xf>
    <xf numFmtId="0" fontId="15" fillId="2" borderId="0" xfId="2" applyFont="1" applyFill="1" applyBorder="1" applyAlignment="1" applyProtection="1">
      <alignment horizontal="right" vertical="center"/>
      <protection hidden="1"/>
    </xf>
    <xf numFmtId="0" fontId="15" fillId="2" borderId="0" xfId="2" applyFont="1" applyFill="1" applyBorder="1" applyAlignment="1" applyProtection="1">
      <alignment horizontal="center" vertical="center" wrapText="1"/>
      <protection hidden="1"/>
    </xf>
    <xf numFmtId="0" fontId="15" fillId="2" borderId="0" xfId="2" applyFont="1" applyFill="1" applyBorder="1" applyAlignment="1" applyProtection="1">
      <alignment vertical="center" wrapText="1"/>
      <protection hidden="1"/>
    </xf>
    <xf numFmtId="10" fontId="0" fillId="0" borderId="23" xfId="5" applyNumberFormat="1" applyFont="1" applyFill="1" applyBorder="1" applyAlignment="1" applyProtection="1">
      <alignment vertical="center" wrapText="1"/>
      <protection hidden="1"/>
    </xf>
    <xf numFmtId="167" fontId="13" fillId="4" borderId="19" xfId="2" applyNumberFormat="1" applyFont="1" applyFill="1" applyBorder="1" applyAlignment="1" applyProtection="1">
      <alignment horizontal="center" vertical="center" wrapText="1"/>
      <protection hidden="1"/>
    </xf>
    <xf numFmtId="0" fontId="13" fillId="4" borderId="19" xfId="2" applyFont="1" applyFill="1" applyBorder="1" applyAlignment="1" applyProtection="1">
      <alignment horizontal="left" vertical="center" wrapText="1"/>
      <protection hidden="1"/>
    </xf>
    <xf numFmtId="0" fontId="5" fillId="0" borderId="11" xfId="2" applyFont="1" applyBorder="1" applyAlignment="1" applyProtection="1">
      <alignment horizontal="left" vertical="center" wrapText="1"/>
      <protection hidden="1"/>
    </xf>
    <xf numFmtId="0" fontId="15" fillId="2" borderId="0" xfId="2" applyFont="1" applyFill="1" applyBorder="1" applyAlignment="1" applyProtection="1">
      <alignment vertical="center"/>
      <protection hidden="1"/>
    </xf>
    <xf numFmtId="10" fontId="0" fillId="0" borderId="106" xfId="5" applyNumberFormat="1" applyFont="1" applyFill="1" applyBorder="1" applyAlignment="1" applyProtection="1">
      <alignment horizontal="center" vertical="center"/>
      <protection hidden="1"/>
    </xf>
    <xf numFmtId="164" fontId="5" fillId="0" borderId="101" xfId="3" applyFont="1" applyFill="1" applyBorder="1" applyAlignment="1" applyProtection="1">
      <alignment horizontal="centerContinuous" vertical="center"/>
      <protection hidden="1"/>
    </xf>
    <xf numFmtId="10" fontId="5" fillId="0" borderId="105" xfId="5" applyNumberFormat="1" applyFont="1" applyFill="1" applyBorder="1" applyAlignment="1" applyProtection="1">
      <alignment horizontal="center" vertical="center" wrapText="1"/>
      <protection hidden="1"/>
    </xf>
    <xf numFmtId="49" fontId="0" fillId="0" borderId="26" xfId="0" applyNumberFormat="1" applyFont="1" applyFill="1" applyBorder="1" applyAlignment="1" applyProtection="1">
      <alignment horizontal="center" vertical="center" wrapText="1"/>
      <protection hidden="1"/>
    </xf>
    <xf numFmtId="4" fontId="2" fillId="0" borderId="28" xfId="7" applyNumberFormat="1" applyFont="1" applyFill="1" applyBorder="1" applyAlignment="1" applyProtection="1">
      <alignment horizontal="center" vertical="center"/>
      <protection hidden="1"/>
    </xf>
    <xf numFmtId="0" fontId="0" fillId="0" borderId="26" xfId="0" applyNumberFormat="1" applyFill="1" applyBorder="1" applyAlignment="1" applyProtection="1">
      <alignment horizontal="centerContinuous" vertical="center" wrapText="1"/>
      <protection hidden="1"/>
    </xf>
    <xf numFmtId="164" fontId="5" fillId="0" borderId="97" xfId="3" applyFont="1" applyFill="1" applyBorder="1" applyAlignment="1" applyProtection="1">
      <alignment horizontal="centerContinuous" vertical="center"/>
      <protection hidden="1"/>
    </xf>
    <xf numFmtId="164" fontId="5" fillId="0" borderId="98" xfId="3" applyFont="1" applyFill="1" applyBorder="1" applyAlignment="1" applyProtection="1">
      <alignment horizontal="centerContinuous" vertical="center"/>
      <protection hidden="1"/>
    </xf>
    <xf numFmtId="164" fontId="5" fillId="0" borderId="96" xfId="3" applyFont="1" applyFill="1" applyBorder="1" applyAlignment="1" applyProtection="1">
      <alignment horizontal="centerContinuous" vertical="center"/>
      <protection hidden="1"/>
    </xf>
    <xf numFmtId="4" fontId="1" fillId="0" borderId="28" xfId="7" applyNumberFormat="1" applyFont="1" applyFill="1" applyBorder="1" applyAlignment="1" applyProtection="1">
      <alignment horizontal="center" vertical="center"/>
      <protection hidden="1"/>
    </xf>
    <xf numFmtId="175" fontId="22" fillId="0" borderId="104" xfId="21" applyNumberFormat="1" applyFont="1" applyFill="1" applyBorder="1" applyAlignment="1" applyProtection="1">
      <alignment horizontal="center" wrapText="1"/>
      <protection hidden="1"/>
    </xf>
    <xf numFmtId="0" fontId="11" fillId="3" borderId="35" xfId="2" applyFont="1" applyFill="1" applyBorder="1" applyAlignment="1" applyProtection="1">
      <alignment horizontal="left" vertical="center" wrapText="1"/>
      <protection hidden="1"/>
    </xf>
    <xf numFmtId="0" fontId="11" fillId="3" borderId="35" xfId="2" applyFont="1" applyFill="1" applyBorder="1" applyAlignment="1" applyProtection="1">
      <alignment horizontal="center" vertical="center"/>
      <protection hidden="1"/>
    </xf>
    <xf numFmtId="4" fontId="11" fillId="3" borderId="36" xfId="2" applyNumberFormat="1" applyFont="1" applyFill="1" applyBorder="1" applyAlignment="1" applyProtection="1">
      <alignment horizontal="center" vertical="center"/>
      <protection hidden="1"/>
    </xf>
    <xf numFmtId="9" fontId="16" fillId="3" borderId="38" xfId="2" applyNumberFormat="1" applyFont="1" applyFill="1" applyBorder="1" applyAlignment="1" applyProtection="1">
      <alignment horizontal="center" vertical="center" wrapText="1"/>
      <protection hidden="1"/>
    </xf>
    <xf numFmtId="0" fontId="16" fillId="6" borderId="0" xfId="2" applyFont="1" applyFill="1" applyBorder="1" applyAlignment="1" applyProtection="1">
      <alignment vertical="center"/>
      <protection hidden="1"/>
    </xf>
    <xf numFmtId="0" fontId="0" fillId="0" borderId="1" xfId="2" applyFont="1" applyBorder="1" applyAlignment="1" applyProtection="1">
      <alignment horizontal="center" vertical="center"/>
      <protection hidden="1"/>
    </xf>
    <xf numFmtId="49" fontId="0" fillId="0" borderId="0" xfId="2" applyNumberFormat="1" applyFont="1" applyBorder="1" applyAlignment="1" applyProtection="1">
      <alignment horizontal="center" vertical="center"/>
      <protection hidden="1"/>
    </xf>
    <xf numFmtId="0" fontId="0" fillId="0" borderId="0" xfId="2" applyFont="1" applyBorder="1" applyAlignment="1" applyProtection="1">
      <alignment horizontal="center" vertical="center"/>
      <protection hidden="1"/>
    </xf>
    <xf numFmtId="4" fontId="0" fillId="0" borderId="0" xfId="2" applyNumberFormat="1" applyFont="1" applyBorder="1" applyAlignment="1" applyProtection="1">
      <alignment horizontal="center" vertical="center"/>
      <protection hidden="1"/>
    </xf>
    <xf numFmtId="164" fontId="0" fillId="0" borderId="0" xfId="3" applyFont="1" applyFill="1" applyBorder="1" applyAlignment="1" applyProtection="1">
      <alignment horizontal="center" vertical="center"/>
      <protection hidden="1"/>
    </xf>
    <xf numFmtId="165" fontId="0" fillId="0" borderId="5" xfId="2" applyNumberFormat="1" applyFont="1" applyBorder="1" applyAlignment="1" applyProtection="1">
      <alignment horizontal="center" vertical="center"/>
      <protection hidden="1"/>
    </xf>
    <xf numFmtId="0" fontId="11" fillId="3" borderId="35" xfId="2" applyFont="1" applyFill="1" applyBorder="1" applyAlignment="1" applyProtection="1">
      <alignment horizontal="right" vertical="center" wrapText="1"/>
      <protection hidden="1"/>
    </xf>
    <xf numFmtId="4" fontId="19" fillId="3" borderId="36" xfId="2" applyNumberFormat="1" applyFont="1" applyFill="1" applyBorder="1" applyAlignment="1" applyProtection="1">
      <alignment horizontal="center" vertical="center"/>
      <protection hidden="1"/>
    </xf>
    <xf numFmtId="0" fontId="9" fillId="0" borderId="1" xfId="2" applyFont="1" applyBorder="1" applyAlignment="1" applyProtection="1">
      <alignment horizontal="center" vertical="center" wrapText="1"/>
      <protection hidden="1"/>
    </xf>
    <xf numFmtId="0" fontId="9" fillId="0" borderId="0" xfId="2" applyFont="1" applyBorder="1" applyAlignment="1" applyProtection="1">
      <alignment horizontal="left" vertical="center" wrapText="1"/>
      <protection hidden="1"/>
    </xf>
    <xf numFmtId="0" fontId="18" fillId="0" borderId="0" xfId="2" applyFont="1" applyBorder="1" applyAlignment="1" applyProtection="1">
      <alignment horizontal="center" vertical="center"/>
      <protection hidden="1"/>
    </xf>
    <xf numFmtId="4" fontId="18" fillId="0" borderId="0" xfId="2" applyNumberFormat="1" applyFont="1" applyBorder="1" applyAlignment="1" applyProtection="1">
      <alignment horizontal="center" vertical="center"/>
      <protection hidden="1"/>
    </xf>
    <xf numFmtId="0" fontId="18" fillId="0" borderId="0" xfId="2" applyFont="1" applyBorder="1" applyAlignment="1" applyProtection="1">
      <alignment horizontal="right" vertical="center"/>
      <protection hidden="1"/>
    </xf>
    <xf numFmtId="0" fontId="18" fillId="0" borderId="5" xfId="2" applyFont="1" applyBorder="1" applyAlignment="1" applyProtection="1">
      <alignment horizontal="center" vertical="center"/>
      <protection hidden="1"/>
    </xf>
    <xf numFmtId="0" fontId="20" fillId="0" borderId="1" xfId="2" applyFont="1" applyBorder="1" applyAlignment="1" applyProtection="1">
      <alignment vertical="center"/>
      <protection hidden="1"/>
    </xf>
    <xf numFmtId="49" fontId="20" fillId="0" borderId="0" xfId="2" applyNumberFormat="1" applyFont="1" applyBorder="1" applyAlignment="1" applyProtection="1">
      <alignment horizontal="center" vertical="center"/>
      <protection hidden="1"/>
    </xf>
    <xf numFmtId="0" fontId="20" fillId="0" borderId="0" xfId="2" applyFont="1" applyBorder="1" applyAlignment="1" applyProtection="1">
      <alignment horizontal="center" vertical="center" wrapText="1"/>
      <protection hidden="1"/>
    </xf>
    <xf numFmtId="43" fontId="18" fillId="0" borderId="0" xfId="2" applyNumberFormat="1" applyFont="1" applyBorder="1" applyAlignment="1" applyProtection="1">
      <alignment horizontal="center" vertical="center"/>
      <protection hidden="1"/>
    </xf>
    <xf numFmtId="0" fontId="21" fillId="0" borderId="1" xfId="2" applyFont="1" applyBorder="1" applyAlignment="1" applyProtection="1">
      <alignment horizontal="center" vertical="center" wrapText="1"/>
      <protection hidden="1"/>
    </xf>
    <xf numFmtId="49" fontId="21" fillId="0" borderId="0" xfId="2" applyNumberFormat="1" applyFont="1" applyBorder="1" applyAlignment="1" applyProtection="1">
      <alignment horizontal="center" vertical="center" wrapText="1"/>
      <protection hidden="1"/>
    </xf>
    <xf numFmtId="0" fontId="21" fillId="0" borderId="0" xfId="2" applyFont="1" applyBorder="1" applyAlignment="1" applyProtection="1">
      <alignment horizontal="center" vertical="center" wrapText="1"/>
      <protection hidden="1"/>
    </xf>
    <xf numFmtId="0" fontId="6" fillId="0" borderId="0" xfId="2" applyFont="1" applyBorder="1" applyAlignment="1" applyProtection="1">
      <alignment horizontal="center" vertical="center" wrapText="1"/>
      <protection hidden="1"/>
    </xf>
    <xf numFmtId="0" fontId="9" fillId="0" borderId="5" xfId="2" applyFont="1" applyBorder="1" applyAlignment="1" applyProtection="1">
      <alignment horizontal="center" vertical="center"/>
      <protection hidden="1"/>
    </xf>
    <xf numFmtId="0" fontId="18" fillId="0" borderId="0" xfId="2" applyFont="1" applyBorder="1" applyAlignment="1" applyProtection="1">
      <alignment horizontal="center" vertical="center" wrapText="1"/>
      <protection hidden="1"/>
    </xf>
    <xf numFmtId="0" fontId="0" fillId="0" borderId="39" xfId="2" applyFont="1" applyBorder="1" applyAlignment="1" applyProtection="1">
      <alignment horizontal="center" vertical="center" wrapText="1"/>
      <protection hidden="1"/>
    </xf>
    <xf numFmtId="49" fontId="0" fillId="0" borderId="9" xfId="2" applyNumberFormat="1" applyFont="1" applyBorder="1" applyAlignment="1" applyProtection="1">
      <alignment horizontal="center" vertical="center" wrapText="1"/>
      <protection hidden="1"/>
    </xf>
    <xf numFmtId="0" fontId="0" fillId="0" borderId="9" xfId="2" applyFont="1" applyBorder="1" applyAlignment="1" applyProtection="1">
      <alignment horizontal="center" vertical="center" wrapText="1"/>
      <protection hidden="1"/>
    </xf>
    <xf numFmtId="4" fontId="0" fillId="0" borderId="40" xfId="2" applyNumberFormat="1" applyFont="1" applyBorder="1" applyAlignment="1" applyProtection="1">
      <alignment horizontal="center" vertical="center"/>
      <protection hidden="1"/>
    </xf>
    <xf numFmtId="49" fontId="0" fillId="2" borderId="0" xfId="2" applyNumberFormat="1" applyFont="1" applyFill="1" applyBorder="1" applyAlignment="1" applyProtection="1">
      <alignment vertical="center"/>
      <protection hidden="1"/>
    </xf>
    <xf numFmtId="165" fontId="0" fillId="0" borderId="0" xfId="2" applyNumberFormat="1" applyFont="1" applyBorder="1" applyAlignment="1" applyProtection="1">
      <alignment horizontal="center" vertical="center"/>
      <protection hidden="1"/>
    </xf>
    <xf numFmtId="164" fontId="2" fillId="0" borderId="0" xfId="3" applyProtection="1">
      <protection hidden="1"/>
    </xf>
    <xf numFmtId="0" fontId="3" fillId="0" borderId="0" xfId="2" applyFont="1" applyAlignment="1" applyProtection="1">
      <alignment vertical="center"/>
      <protection hidden="1"/>
    </xf>
    <xf numFmtId="0" fontId="0" fillId="0" borderId="0" xfId="2" applyFont="1" applyBorder="1" applyAlignment="1" applyProtection="1">
      <alignment vertical="center"/>
      <protection hidden="1"/>
    </xf>
    <xf numFmtId="0" fontId="0" fillId="0" borderId="0" xfId="2" applyFont="1" applyAlignment="1" applyProtection="1">
      <alignment vertical="center"/>
      <protection hidden="1"/>
    </xf>
    <xf numFmtId="0" fontId="5" fillId="2" borderId="0" xfId="2" applyFont="1" applyFill="1" applyAlignment="1" applyProtection="1">
      <alignment vertical="center"/>
      <protection hidden="1"/>
    </xf>
    <xf numFmtId="0" fontId="5" fillId="0" borderId="0" xfId="2" applyFont="1" applyAlignment="1" applyProtection="1">
      <alignment vertical="center"/>
      <protection hidden="1"/>
    </xf>
    <xf numFmtId="0" fontId="7" fillId="2" borderId="0" xfId="2" applyFont="1" applyFill="1" applyAlignment="1" applyProtection="1">
      <alignment vertical="center"/>
      <protection hidden="1"/>
    </xf>
    <xf numFmtId="0" fontId="7" fillId="0" borderId="0" xfId="2" applyFont="1" applyAlignment="1" applyProtection="1">
      <alignment vertical="center"/>
      <protection hidden="1"/>
    </xf>
    <xf numFmtId="4" fontId="27" fillId="0" borderId="0" xfId="2" applyNumberFormat="1" applyFont="1" applyAlignment="1" applyProtection="1">
      <alignment horizontal="center" vertical="center"/>
      <protection hidden="1"/>
    </xf>
    <xf numFmtId="173" fontId="27" fillId="2" borderId="0" xfId="19" applyFont="1" applyFill="1" applyBorder="1" applyAlignment="1" applyProtection="1">
      <alignment horizontal="left" vertical="center"/>
      <protection hidden="1"/>
    </xf>
    <xf numFmtId="165" fontId="27" fillId="0" borderId="0" xfId="2" applyNumberFormat="1" applyFont="1" applyBorder="1" applyAlignment="1" applyProtection="1">
      <alignment horizontal="center" vertical="center"/>
      <protection hidden="1"/>
    </xf>
    <xf numFmtId="0" fontId="6" fillId="0" borderId="50" xfId="2" applyFont="1" applyBorder="1" applyAlignment="1" applyProtection="1">
      <alignment vertical="center" wrapText="1"/>
      <protection hidden="1"/>
    </xf>
    <xf numFmtId="0" fontId="6" fillId="0" borderId="48" xfId="2" applyFont="1" applyBorder="1" applyAlignment="1" applyProtection="1">
      <alignment vertical="center" wrapText="1"/>
      <protection hidden="1"/>
    </xf>
    <xf numFmtId="0" fontId="6" fillId="2" borderId="0" xfId="2" applyFont="1" applyFill="1" applyBorder="1" applyAlignment="1" applyProtection="1">
      <alignment vertical="center" wrapText="1"/>
      <protection hidden="1"/>
    </xf>
    <xf numFmtId="0" fontId="6" fillId="0" borderId="0" xfId="2" applyFont="1" applyBorder="1" applyAlignment="1" applyProtection="1">
      <alignment vertical="center" wrapText="1"/>
      <protection hidden="1"/>
    </xf>
    <xf numFmtId="0" fontId="9" fillId="0" borderId="0" xfId="2" applyFont="1" applyBorder="1" applyAlignment="1" applyProtection="1">
      <alignment vertical="center"/>
      <protection hidden="1"/>
    </xf>
    <xf numFmtId="0" fontId="9" fillId="0" borderId="0" xfId="2" applyFont="1" applyAlignment="1" applyProtection="1">
      <alignment vertical="center"/>
      <protection hidden="1"/>
    </xf>
    <xf numFmtId="0" fontId="6" fillId="0" borderId="41" xfId="2" applyFont="1" applyBorder="1" applyAlignment="1" applyProtection="1">
      <alignment horizontal="center" vertical="center" wrapText="1"/>
      <protection hidden="1"/>
    </xf>
    <xf numFmtId="4" fontId="6" fillId="0" borderId="0" xfId="2" applyNumberFormat="1" applyFont="1" applyBorder="1" applyAlignment="1" applyProtection="1">
      <alignment horizontal="center" vertical="center" wrapText="1"/>
      <protection hidden="1"/>
    </xf>
    <xf numFmtId="4" fontId="6" fillId="0" borderId="12" xfId="2" applyNumberFormat="1" applyFont="1" applyBorder="1" applyAlignment="1" applyProtection="1">
      <alignment horizontal="center" vertical="center" wrapText="1"/>
      <protection hidden="1"/>
    </xf>
    <xf numFmtId="173" fontId="6" fillId="2" borderId="0" xfId="19" applyFont="1" applyFill="1" applyBorder="1" applyAlignment="1" applyProtection="1">
      <alignment horizontal="left" vertical="center" wrapText="1"/>
      <protection hidden="1"/>
    </xf>
    <xf numFmtId="165" fontId="6" fillId="0" borderId="0" xfId="2" applyNumberFormat="1" applyFont="1" applyBorder="1" applyAlignment="1" applyProtection="1">
      <alignment horizontal="center" vertical="center" wrapText="1"/>
      <protection hidden="1"/>
    </xf>
    <xf numFmtId="0" fontId="34" fillId="0" borderId="0" xfId="2" applyFont="1" applyBorder="1" applyAlignment="1" applyProtection="1">
      <alignment vertical="center" wrapText="1"/>
      <protection hidden="1"/>
    </xf>
    <xf numFmtId="173" fontId="34" fillId="0" borderId="12" xfId="2" applyNumberFormat="1" applyFont="1" applyBorder="1" applyAlignment="1" applyProtection="1">
      <alignment vertical="center" wrapText="1"/>
      <protection hidden="1"/>
    </xf>
    <xf numFmtId="0" fontId="5" fillId="0" borderId="51" xfId="2" applyFont="1" applyBorder="1" applyAlignment="1" applyProtection="1">
      <alignment horizontal="center" vertical="center" wrapText="1"/>
      <protection hidden="1"/>
    </xf>
    <xf numFmtId="0" fontId="5" fillId="0" borderId="8" xfId="2" applyFont="1" applyBorder="1" applyAlignment="1" applyProtection="1">
      <alignment vertical="center" wrapText="1"/>
      <protection hidden="1"/>
    </xf>
    <xf numFmtId="0" fontId="5" fillId="0" borderId="52" xfId="2" applyFont="1" applyBorder="1" applyAlignment="1" applyProtection="1">
      <alignment vertical="center" wrapText="1"/>
      <protection hidden="1"/>
    </xf>
    <xf numFmtId="0" fontId="5" fillId="2" borderId="0" xfId="2" applyFont="1" applyFill="1" applyBorder="1" applyAlignment="1" applyProtection="1">
      <alignment vertical="center" wrapText="1"/>
      <protection hidden="1"/>
    </xf>
    <xf numFmtId="0" fontId="5" fillId="0" borderId="0" xfId="2" applyFont="1" applyBorder="1" applyAlignment="1" applyProtection="1">
      <alignment vertical="center" wrapText="1"/>
      <protection hidden="1"/>
    </xf>
    <xf numFmtId="0" fontId="11" fillId="3" borderId="76" xfId="2" applyFont="1" applyFill="1" applyBorder="1" applyAlignment="1" applyProtection="1">
      <alignment horizontal="center" vertical="center" wrapText="1"/>
      <protection hidden="1"/>
    </xf>
    <xf numFmtId="0" fontId="11" fillId="3" borderId="50" xfId="2" applyFont="1" applyFill="1" applyBorder="1" applyAlignment="1" applyProtection="1">
      <alignment horizontal="center" vertical="center" wrapText="1"/>
      <protection hidden="1"/>
    </xf>
    <xf numFmtId="173" fontId="11" fillId="3" borderId="76" xfId="19" applyFont="1" applyFill="1" applyBorder="1" applyAlignment="1" applyProtection="1">
      <alignment horizontal="center" vertical="center" wrapText="1"/>
      <protection hidden="1"/>
    </xf>
    <xf numFmtId="165" fontId="17" fillId="3" borderId="76" xfId="2" applyNumberFormat="1" applyFont="1" applyFill="1" applyBorder="1" applyAlignment="1" applyProtection="1">
      <alignment horizontal="center" vertical="center" wrapText="1"/>
      <protection hidden="1"/>
    </xf>
    <xf numFmtId="0" fontId="35" fillId="0" borderId="0" xfId="2" applyFont="1" applyFill="1" applyBorder="1" applyAlignment="1" applyProtection="1">
      <alignment vertical="center"/>
      <protection hidden="1"/>
    </xf>
    <xf numFmtId="0" fontId="35" fillId="0" borderId="0" xfId="2" applyFont="1" applyFill="1" applyAlignment="1" applyProtection="1">
      <alignment vertical="center"/>
      <protection hidden="1"/>
    </xf>
    <xf numFmtId="167" fontId="13" fillId="2" borderId="77" xfId="2" applyNumberFormat="1" applyFont="1" applyFill="1" applyBorder="1" applyAlignment="1" applyProtection="1">
      <alignment horizontal="center" vertical="center" wrapText="1"/>
      <protection hidden="1"/>
    </xf>
    <xf numFmtId="0" fontId="13" fillId="2" borderId="78" xfId="2" applyFont="1" applyFill="1" applyBorder="1" applyAlignment="1" applyProtection="1">
      <alignment horizontal="center" vertical="center" wrapText="1"/>
      <protection hidden="1"/>
    </xf>
    <xf numFmtId="173" fontId="14" fillId="2" borderId="78" xfId="19" applyFont="1" applyFill="1" applyBorder="1" applyAlignment="1" applyProtection="1">
      <alignment horizontal="center" vertical="center" wrapText="1"/>
      <protection hidden="1"/>
    </xf>
    <xf numFmtId="165" fontId="13" fillId="2" borderId="79" xfId="2" applyNumberFormat="1" applyFont="1" applyFill="1" applyBorder="1" applyAlignment="1" applyProtection="1">
      <alignment horizontal="center" vertical="center" wrapText="1"/>
      <protection hidden="1"/>
    </xf>
    <xf numFmtId="0" fontId="14" fillId="0" borderId="0" xfId="2" applyFont="1" applyFill="1" applyBorder="1" applyAlignment="1" applyProtection="1">
      <alignment horizontal="center" vertical="center"/>
      <protection hidden="1"/>
    </xf>
    <xf numFmtId="0" fontId="14" fillId="0" borderId="0" xfId="2" applyFont="1" applyFill="1" applyAlignment="1" applyProtection="1">
      <alignment horizontal="center" vertical="center"/>
      <protection hidden="1"/>
    </xf>
    <xf numFmtId="167" fontId="13" fillId="7" borderId="80" xfId="2" applyNumberFormat="1" applyFont="1" applyFill="1" applyBorder="1" applyAlignment="1" applyProtection="1">
      <alignment horizontal="center" vertical="center" wrapText="1"/>
      <protection hidden="1"/>
    </xf>
    <xf numFmtId="0" fontId="13" fillId="7" borderId="81" xfId="2" applyFont="1" applyFill="1" applyBorder="1" applyAlignment="1" applyProtection="1">
      <alignment horizontal="center" vertical="center" wrapText="1"/>
      <protection hidden="1"/>
    </xf>
    <xf numFmtId="173" fontId="14" fillId="7" borderId="24" xfId="19" applyFont="1" applyFill="1" applyBorder="1" applyAlignment="1" applyProtection="1">
      <alignment horizontal="center" vertical="center" wrapText="1"/>
      <protection hidden="1"/>
    </xf>
    <xf numFmtId="173" fontId="14" fillId="7" borderId="82" xfId="19" applyFont="1" applyFill="1" applyBorder="1" applyAlignment="1" applyProtection="1">
      <alignment horizontal="center" vertical="center" wrapText="1"/>
      <protection hidden="1"/>
    </xf>
    <xf numFmtId="10" fontId="13" fillId="7" borderId="83" xfId="5" applyNumberFormat="1" applyFont="1" applyFill="1" applyBorder="1" applyAlignment="1" applyProtection="1">
      <alignment horizontal="center" vertical="center" wrapText="1"/>
      <protection hidden="1"/>
    </xf>
    <xf numFmtId="167" fontId="13" fillId="2" borderId="53" xfId="2" applyNumberFormat="1" applyFont="1" applyFill="1" applyBorder="1" applyAlignment="1" applyProtection="1">
      <alignment horizontal="center" vertical="center" wrapText="1"/>
      <protection hidden="1"/>
    </xf>
    <xf numFmtId="0" fontId="13" fillId="2" borderId="54" xfId="2" applyFont="1" applyFill="1" applyBorder="1" applyAlignment="1" applyProtection="1">
      <alignment horizontal="center" vertical="center" wrapText="1"/>
      <protection hidden="1"/>
    </xf>
    <xf numFmtId="173" fontId="14" fillId="2" borderId="54" xfId="19" applyFont="1" applyFill="1" applyBorder="1" applyAlignment="1" applyProtection="1">
      <alignment horizontal="center" vertical="center" wrapText="1"/>
      <protection hidden="1"/>
    </xf>
    <xf numFmtId="173" fontId="14" fillId="2" borderId="55" xfId="19" applyFont="1" applyFill="1" applyBorder="1" applyAlignment="1" applyProtection="1">
      <alignment horizontal="center" vertical="center" wrapText="1"/>
      <protection hidden="1"/>
    </xf>
    <xf numFmtId="10" fontId="13" fillId="7" borderId="81" xfId="2" applyNumberFormat="1" applyFont="1" applyFill="1" applyBorder="1" applyAlignment="1" applyProtection="1">
      <alignment horizontal="center" vertical="center" wrapText="1"/>
      <protection hidden="1"/>
    </xf>
    <xf numFmtId="0" fontId="5" fillId="0" borderId="84" xfId="2" applyFont="1" applyBorder="1" applyAlignment="1" applyProtection="1">
      <alignment horizontal="center" vertical="center" wrapText="1"/>
      <protection hidden="1"/>
    </xf>
    <xf numFmtId="0" fontId="0" fillId="0" borderId="85" xfId="2" applyFont="1" applyBorder="1" applyAlignment="1" applyProtection="1">
      <alignment horizontal="center" vertical="center" wrapText="1"/>
      <protection hidden="1"/>
    </xf>
    <xf numFmtId="173" fontId="5" fillId="0" borderId="85" xfId="19" applyFont="1" applyFill="1" applyBorder="1" applyAlignment="1" applyProtection="1">
      <alignment horizontal="center" vertical="center" wrapText="1"/>
      <protection hidden="1"/>
    </xf>
    <xf numFmtId="173" fontId="5" fillId="0" borderId="86" xfId="19" applyFont="1" applyFill="1" applyBorder="1" applyAlignment="1" applyProtection="1">
      <alignment horizontal="center" vertical="center" wrapText="1"/>
      <protection hidden="1"/>
    </xf>
    <xf numFmtId="4" fontId="0" fillId="0" borderId="0" xfId="2" applyNumberFormat="1" applyFont="1" applyFill="1" applyBorder="1" applyAlignment="1" applyProtection="1">
      <alignment horizontal="center" vertical="center" wrapText="1"/>
      <protection hidden="1"/>
    </xf>
    <xf numFmtId="0" fontId="0" fillId="0" borderId="0" xfId="2" applyFont="1" applyFill="1" applyBorder="1" applyAlignment="1" applyProtection="1">
      <alignment vertical="center"/>
      <protection hidden="1"/>
    </xf>
    <xf numFmtId="0" fontId="0" fillId="0" borderId="0" xfId="2" applyFont="1" applyFill="1" applyAlignment="1" applyProtection="1">
      <alignment vertical="center"/>
      <protection hidden="1"/>
    </xf>
    <xf numFmtId="173" fontId="33" fillId="3" borderId="87" xfId="19" applyFont="1" applyFill="1" applyBorder="1" applyAlignment="1" applyProtection="1">
      <alignment horizontal="center" vertical="center" wrapText="1"/>
      <protection hidden="1"/>
    </xf>
    <xf numFmtId="9" fontId="17" fillId="3" borderId="87" xfId="5" applyNumberFormat="1" applyFont="1" applyFill="1" applyBorder="1" applyAlignment="1" applyProtection="1">
      <alignment horizontal="center" vertical="center" wrapText="1"/>
      <protection hidden="1"/>
    </xf>
    <xf numFmtId="0" fontId="0" fillId="2" borderId="0" xfId="2" applyNumberFormat="1" applyFont="1" applyFill="1" applyBorder="1" applyAlignment="1" applyProtection="1">
      <alignment horizontal="center" vertical="center" wrapText="1"/>
      <protection hidden="1"/>
    </xf>
    <xf numFmtId="173" fontId="0" fillId="0" borderId="0" xfId="19" applyFont="1" applyFill="1" applyBorder="1" applyAlignment="1" applyProtection="1">
      <alignment horizontal="center" vertical="center" wrapText="1"/>
      <protection hidden="1"/>
    </xf>
    <xf numFmtId="165" fontId="14" fillId="0" borderId="0" xfId="2" applyNumberFormat="1" applyFont="1" applyBorder="1" applyAlignment="1" applyProtection="1">
      <alignment horizontal="center" vertical="center" wrapText="1"/>
      <protection hidden="1"/>
    </xf>
    <xf numFmtId="173" fontId="0" fillId="0" borderId="0" xfId="19" applyFont="1" applyFill="1" applyBorder="1" applyAlignment="1" applyProtection="1">
      <alignment horizontal="center" vertical="center"/>
      <protection hidden="1"/>
    </xf>
    <xf numFmtId="173" fontId="0" fillId="0" borderId="0" xfId="19" applyFont="1" applyFill="1" applyBorder="1" applyAlignment="1" applyProtection="1">
      <alignment horizontal="centerContinuous" vertical="center"/>
      <protection hidden="1"/>
    </xf>
    <xf numFmtId="165" fontId="14" fillId="0" borderId="0" xfId="2" applyNumberFormat="1" applyFont="1" applyBorder="1" applyAlignment="1" applyProtection="1">
      <alignment horizontal="centerContinuous" vertical="center" wrapText="1"/>
      <protection hidden="1"/>
    </xf>
    <xf numFmtId="174" fontId="0" fillId="0" borderId="0" xfId="2" applyNumberFormat="1" applyFont="1" applyBorder="1" applyAlignment="1" applyProtection="1">
      <alignment horizontal="center" vertical="center" wrapText="1"/>
      <protection hidden="1"/>
    </xf>
    <xf numFmtId="0" fontId="0" fillId="0" borderId="0" xfId="2" applyFont="1" applyAlignment="1" applyProtection="1">
      <alignment horizontal="center" vertical="center"/>
      <protection hidden="1"/>
    </xf>
    <xf numFmtId="0" fontId="36" fillId="0" borderId="0" xfId="2" applyFont="1" applyAlignment="1" applyProtection="1">
      <protection hidden="1"/>
    </xf>
    <xf numFmtId="0" fontId="9" fillId="0" borderId="0" xfId="2" applyFont="1" applyAlignment="1" applyProtection="1">
      <protection hidden="1"/>
    </xf>
    <xf numFmtId="0" fontId="6" fillId="0" borderId="0" xfId="2" applyFont="1" applyAlignment="1" applyProtection="1">
      <alignment horizontal="center" vertical="center"/>
      <protection hidden="1"/>
    </xf>
    <xf numFmtId="0" fontId="18" fillId="0" borderId="0" xfId="2" applyFont="1" applyBorder="1" applyAlignment="1" applyProtection="1">
      <protection hidden="1"/>
    </xf>
    <xf numFmtId="0" fontId="18" fillId="0" borderId="0" xfId="2" applyFont="1" applyAlignment="1" applyProtection="1">
      <protection hidden="1"/>
    </xf>
    <xf numFmtId="0" fontId="18" fillId="0" borderId="0" xfId="2" applyFont="1" applyAlignment="1" applyProtection="1">
      <alignment horizontal="center" vertical="center"/>
      <protection hidden="1"/>
    </xf>
    <xf numFmtId="0" fontId="18" fillId="0" borderId="0" xfId="4" applyFont="1" applyBorder="1" applyAlignment="1" applyProtection="1">
      <alignment horizontal="center" vertical="center"/>
      <protection hidden="1"/>
    </xf>
    <xf numFmtId="173" fontId="0" fillId="0" borderId="0" xfId="19" applyFont="1" applyFill="1" applyBorder="1" applyAlignment="1" applyProtection="1">
      <alignment vertical="center"/>
      <protection hidden="1"/>
    </xf>
    <xf numFmtId="165" fontId="14" fillId="0" borderId="0" xfId="2" applyNumberFormat="1" applyFont="1" applyAlignment="1" applyProtection="1">
      <alignment horizontal="center" vertical="center"/>
      <protection hidden="1"/>
    </xf>
    <xf numFmtId="0" fontId="3" fillId="0" borderId="41" xfId="2" applyFont="1" applyBorder="1" applyAlignment="1" applyProtection="1">
      <alignment vertical="center"/>
      <protection hidden="1"/>
    </xf>
    <xf numFmtId="0" fontId="2" fillId="0" borderId="0" xfId="4" applyProtection="1">
      <protection hidden="1"/>
    </xf>
    <xf numFmtId="0" fontId="5" fillId="0" borderId="41" xfId="2" applyFont="1" applyBorder="1" applyAlignment="1" applyProtection="1">
      <protection hidden="1"/>
    </xf>
    <xf numFmtId="0" fontId="2" fillId="0" borderId="12" xfId="4" applyBorder="1" applyProtection="1">
      <protection hidden="1"/>
    </xf>
    <xf numFmtId="0" fontId="2" fillId="0" borderId="41" xfId="4" applyBorder="1" applyProtection="1">
      <protection hidden="1"/>
    </xf>
    <xf numFmtId="0" fontId="7" fillId="0" borderId="41" xfId="2" applyFont="1" applyBorder="1" applyAlignment="1" applyProtection="1">
      <alignment vertical="center"/>
      <protection hidden="1"/>
    </xf>
    <xf numFmtId="0" fontId="6" fillId="0" borderId="49" xfId="2" applyFont="1" applyBorder="1" applyAlignment="1" applyProtection="1">
      <alignment horizontal="left" vertical="center" wrapText="1"/>
      <protection hidden="1"/>
    </xf>
    <xf numFmtId="0" fontId="6" fillId="0" borderId="50" xfId="2" applyFont="1" applyBorder="1" applyAlignment="1" applyProtection="1">
      <alignment horizontal="left" vertical="center" wrapText="1"/>
      <protection hidden="1"/>
    </xf>
    <xf numFmtId="0" fontId="2" fillId="0" borderId="48" xfId="4" applyBorder="1" applyProtection="1">
      <protection hidden="1"/>
    </xf>
    <xf numFmtId="0" fontId="6" fillId="0" borderId="41" xfId="2" applyFont="1" applyBorder="1" applyAlignment="1" applyProtection="1">
      <alignment horizontal="left" vertical="center" wrapText="1"/>
      <protection hidden="1"/>
    </xf>
    <xf numFmtId="0" fontId="6" fillId="0" borderId="0" xfId="2" applyFont="1" applyBorder="1" applyAlignment="1" applyProtection="1">
      <alignment horizontal="left" vertical="center" wrapText="1"/>
      <protection hidden="1"/>
    </xf>
    <xf numFmtId="4" fontId="6" fillId="0" borderId="0" xfId="2" applyNumberFormat="1" applyFont="1" applyBorder="1" applyAlignment="1" applyProtection="1">
      <alignment horizontal="left" vertical="center" wrapText="1"/>
      <protection hidden="1"/>
    </xf>
    <xf numFmtId="0" fontId="10" fillId="0" borderId="0" xfId="2" applyFont="1" applyBorder="1" applyAlignment="1" applyProtection="1">
      <alignment horizontal="left" vertical="center" wrapText="1"/>
      <protection hidden="1"/>
    </xf>
    <xf numFmtId="164" fontId="6" fillId="0" borderId="12" xfId="2" applyNumberFormat="1" applyFont="1" applyBorder="1" applyAlignment="1" applyProtection="1">
      <alignment horizontal="right" vertical="center" wrapText="1"/>
      <protection hidden="1"/>
    </xf>
    <xf numFmtId="171" fontId="5" fillId="0" borderId="41" xfId="4" applyNumberFormat="1" applyFont="1" applyBorder="1" applyAlignment="1" applyProtection="1">
      <alignment vertical="center"/>
      <protection hidden="1"/>
    </xf>
    <xf numFmtId="0" fontId="2" fillId="0" borderId="12" xfId="4" applyBorder="1" applyAlignment="1" applyProtection="1">
      <alignment horizontal="left"/>
      <protection hidden="1"/>
    </xf>
    <xf numFmtId="0" fontId="2" fillId="0" borderId="41" xfId="4" applyBorder="1" applyAlignment="1" applyProtection="1">
      <alignment horizontal="left"/>
      <protection hidden="1"/>
    </xf>
    <xf numFmtId="0" fontId="6" fillId="0" borderId="51" xfId="2" applyFont="1" applyBorder="1" applyAlignment="1" applyProtection="1">
      <alignment horizontal="left" vertical="center" wrapText="1"/>
      <protection hidden="1"/>
    </xf>
    <xf numFmtId="0" fontId="6" fillId="0" borderId="8" xfId="2" applyFont="1" applyBorder="1" applyAlignment="1" applyProtection="1">
      <alignment horizontal="left" vertical="center" wrapText="1"/>
      <protection hidden="1"/>
    </xf>
    <xf numFmtId="164" fontId="6" fillId="0" borderId="52" xfId="3" applyFont="1" applyFill="1" applyBorder="1" applyAlignment="1" applyProtection="1">
      <alignment horizontal="right" vertical="center" wrapText="1"/>
      <protection hidden="1"/>
    </xf>
    <xf numFmtId="171" fontId="4" fillId="0" borderId="41" xfId="4" applyNumberFormat="1" applyFont="1" applyBorder="1" applyAlignment="1" applyProtection="1">
      <protection hidden="1"/>
    </xf>
    <xf numFmtId="0" fontId="2" fillId="0" borderId="90" xfId="4" applyBorder="1" applyProtection="1">
      <protection hidden="1"/>
    </xf>
    <xf numFmtId="0" fontId="28" fillId="0" borderId="49" xfId="4" applyFont="1" applyFill="1" applyBorder="1" applyAlignment="1" applyProtection="1">
      <alignment vertical="center" wrapText="1"/>
      <protection hidden="1"/>
    </xf>
    <xf numFmtId="0" fontId="2" fillId="0" borderId="0" xfId="4" applyAlignment="1" applyProtection="1">
      <alignment vertical="center"/>
      <protection hidden="1"/>
    </xf>
    <xf numFmtId="0" fontId="29" fillId="0" borderId="50" xfId="4" applyFont="1" applyFill="1" applyBorder="1" applyAlignment="1" applyProtection="1">
      <alignment horizontal="center" vertical="center" wrapText="1"/>
      <protection hidden="1"/>
    </xf>
    <xf numFmtId="172" fontId="30" fillId="0" borderId="50" xfId="3" applyNumberFormat="1" applyFont="1" applyFill="1" applyBorder="1" applyAlignment="1" applyProtection="1">
      <alignment vertical="center"/>
      <protection hidden="1"/>
    </xf>
    <xf numFmtId="0" fontId="2" fillId="0" borderId="50" xfId="4" applyFill="1" applyBorder="1" applyAlignment="1" applyProtection="1">
      <alignment vertical="center"/>
      <protection hidden="1"/>
    </xf>
    <xf numFmtId="172" fontId="5" fillId="0" borderId="48" xfId="4" applyNumberFormat="1" applyFont="1" applyFill="1" applyBorder="1" applyAlignment="1" applyProtection="1">
      <alignment vertical="center"/>
      <protection hidden="1"/>
    </xf>
    <xf numFmtId="0" fontId="28" fillId="0" borderId="53" xfId="4" applyFont="1" applyFill="1" applyBorder="1" applyAlignment="1" applyProtection="1">
      <alignment horizontal="center" vertical="center" wrapText="1"/>
      <protection hidden="1"/>
    </xf>
    <xf numFmtId="0" fontId="28" fillId="0" borderId="89" xfId="4" applyFont="1" applyFill="1" applyBorder="1" applyAlignment="1" applyProtection="1">
      <alignment horizontal="center" vertical="center" wrapText="1"/>
      <protection hidden="1"/>
    </xf>
    <xf numFmtId="0" fontId="28" fillId="0" borderId="54" xfId="4" applyFont="1" applyFill="1" applyBorder="1" applyAlignment="1" applyProtection="1">
      <alignment horizontal="center" vertical="center" wrapText="1"/>
      <protection hidden="1"/>
    </xf>
    <xf numFmtId="0" fontId="28" fillId="0" borderId="55" xfId="4" applyFont="1" applyFill="1" applyBorder="1" applyAlignment="1" applyProtection="1">
      <alignment horizontal="center" vertical="center" wrapText="1"/>
      <protection hidden="1"/>
    </xf>
    <xf numFmtId="0" fontId="31" fillId="0" borderId="53" xfId="4" applyFont="1" applyFill="1" applyBorder="1" applyAlignment="1" applyProtection="1">
      <alignment horizontal="center" vertical="center" wrapText="1"/>
      <protection hidden="1"/>
    </xf>
    <xf numFmtId="0" fontId="31" fillId="0" borderId="54" xfId="4" applyFont="1" applyFill="1" applyBorder="1" applyAlignment="1" applyProtection="1">
      <alignment horizontal="center" vertical="center" wrapText="1"/>
      <protection hidden="1"/>
    </xf>
    <xf numFmtId="0" fontId="31" fillId="0" borderId="54" xfId="4" applyFont="1" applyFill="1" applyBorder="1" applyAlignment="1" applyProtection="1">
      <alignment horizontal="left" vertical="center" wrapText="1"/>
      <protection hidden="1"/>
    </xf>
    <xf numFmtId="4" fontId="31" fillId="0" borderId="55" xfId="4" applyNumberFormat="1" applyFont="1" applyFill="1" applyBorder="1" applyAlignment="1" applyProtection="1">
      <alignment horizontal="center" vertical="center" wrapText="1"/>
      <protection hidden="1"/>
    </xf>
    <xf numFmtId="0" fontId="2" fillId="0" borderId="0" xfId="4" applyFill="1" applyProtection="1">
      <protection hidden="1"/>
    </xf>
    <xf numFmtId="0" fontId="31" fillId="0" borderId="53" xfId="4" quotePrefix="1" applyFont="1" applyFill="1" applyBorder="1" applyAlignment="1" applyProtection="1">
      <alignment horizontal="center" vertical="center" wrapText="1"/>
      <protection hidden="1"/>
    </xf>
    <xf numFmtId="0" fontId="2" fillId="0" borderId="0" xfId="4" applyBorder="1" applyProtection="1">
      <protection hidden="1"/>
    </xf>
    <xf numFmtId="0" fontId="28" fillId="0" borderId="50" xfId="4" applyFont="1" applyFill="1" applyBorder="1" applyAlignment="1" applyProtection="1">
      <alignment vertical="center" wrapText="1"/>
      <protection hidden="1"/>
    </xf>
    <xf numFmtId="0" fontId="28" fillId="0" borderId="90" xfId="4" applyFont="1" applyFill="1" applyBorder="1" applyAlignment="1" applyProtection="1">
      <alignment vertical="center" wrapText="1"/>
      <protection hidden="1"/>
    </xf>
    <xf numFmtId="172" fontId="32" fillId="0" borderId="50" xfId="3" applyNumberFormat="1" applyFont="1" applyFill="1" applyBorder="1" applyAlignment="1" applyProtection="1">
      <alignment horizontal="left" vertical="center" wrapText="1"/>
      <protection hidden="1"/>
    </xf>
    <xf numFmtId="0" fontId="28" fillId="0" borderId="50" xfId="4" applyFont="1" applyFill="1" applyBorder="1" applyAlignment="1" applyProtection="1">
      <alignment horizontal="right" vertical="center" wrapText="1"/>
      <protection hidden="1"/>
    </xf>
    <xf numFmtId="0" fontId="28" fillId="0" borderId="2" xfId="4" applyFont="1" applyFill="1" applyBorder="1" applyAlignment="1" applyProtection="1">
      <alignment vertical="center" wrapText="1"/>
      <protection hidden="1"/>
    </xf>
    <xf numFmtId="172" fontId="30" fillId="0" borderId="3" xfId="3" applyNumberFormat="1" applyFont="1" applyFill="1" applyBorder="1" applyAlignment="1" applyProtection="1">
      <alignment vertical="center"/>
      <protection hidden="1"/>
    </xf>
    <xf numFmtId="0" fontId="2" fillId="0" borderId="3" xfId="4" applyFill="1" applyBorder="1" applyAlignment="1" applyProtection="1">
      <alignment vertical="center"/>
      <protection hidden="1"/>
    </xf>
    <xf numFmtId="0" fontId="28" fillId="0" borderId="56" xfId="4" applyFont="1" applyFill="1" applyBorder="1" applyAlignment="1" applyProtection="1">
      <alignment horizontal="center" vertical="center" wrapText="1"/>
      <protection hidden="1"/>
    </xf>
    <xf numFmtId="0" fontId="28" fillId="0" borderId="57" xfId="4" applyFont="1" applyFill="1" applyBorder="1" applyAlignment="1" applyProtection="1">
      <alignment horizontal="center" vertical="center" wrapText="1"/>
      <protection hidden="1"/>
    </xf>
    <xf numFmtId="0" fontId="31" fillId="0" borderId="56" xfId="4" applyFont="1" applyFill="1" applyBorder="1" applyAlignment="1" applyProtection="1">
      <alignment horizontal="center" vertical="center" wrapText="1"/>
      <protection hidden="1"/>
    </xf>
    <xf numFmtId="0" fontId="2" fillId="0" borderId="39" xfId="4" applyBorder="1" applyProtection="1">
      <protection hidden="1"/>
    </xf>
    <xf numFmtId="0" fontId="2" fillId="0" borderId="9" xfId="4" applyBorder="1" applyProtection="1">
      <protection hidden="1"/>
    </xf>
    <xf numFmtId="0" fontId="2" fillId="0" borderId="40" xfId="4" applyBorder="1" applyProtection="1">
      <protection hidden="1"/>
    </xf>
    <xf numFmtId="0" fontId="2" fillId="0" borderId="0" xfId="4" applyAlignment="1" applyProtection="1">
      <alignment horizontal="right"/>
      <protection hidden="1"/>
    </xf>
    <xf numFmtId="4" fontId="0" fillId="0" borderId="0" xfId="2" applyNumberFormat="1" applyFont="1" applyBorder="1" applyAlignment="1" applyProtection="1">
      <alignment vertical="center"/>
      <protection hidden="1"/>
    </xf>
    <xf numFmtId="0" fontId="6" fillId="0" borderId="0" xfId="4" applyFont="1" applyBorder="1" applyAlignment="1" applyProtection="1">
      <alignment vertical="center"/>
      <protection hidden="1"/>
    </xf>
    <xf numFmtId="0" fontId="18" fillId="0" borderId="0" xfId="4" applyFont="1" applyBorder="1" applyAlignment="1" applyProtection="1">
      <alignment vertical="center"/>
      <protection hidden="1"/>
    </xf>
    <xf numFmtId="0" fontId="0" fillId="0" borderId="2" xfId="2" applyFont="1" applyFill="1" applyBorder="1" applyAlignment="1" applyProtection="1">
      <alignment horizontal="center" vertical="center"/>
      <protection locked="0"/>
    </xf>
    <xf numFmtId="49" fontId="0" fillId="0" borderId="3" xfId="2" applyNumberFormat="1" applyFont="1" applyFill="1" applyBorder="1" applyAlignment="1" applyProtection="1">
      <alignment horizontal="center" vertical="center"/>
      <protection locked="0"/>
    </xf>
    <xf numFmtId="0" fontId="0" fillId="0" borderId="1" xfId="2" applyFont="1" applyFill="1" applyBorder="1" applyAlignment="1" applyProtection="1">
      <alignment vertical="center"/>
      <protection locked="0"/>
    </xf>
    <xf numFmtId="49" fontId="0" fillId="0" borderId="0" xfId="2" applyNumberFormat="1" applyFont="1" applyFill="1" applyBorder="1" applyAlignment="1" applyProtection="1">
      <alignment horizontal="center" vertical="center"/>
      <protection locked="0"/>
    </xf>
    <xf numFmtId="0" fontId="0" fillId="0" borderId="0" xfId="2" applyFont="1" applyFill="1" applyBorder="1" applyAlignment="1" applyProtection="1">
      <alignment horizontal="center" vertical="center"/>
      <protection locked="0"/>
    </xf>
    <xf numFmtId="0" fontId="8" fillId="0" borderId="0" xfId="2" applyFont="1" applyFill="1" applyBorder="1" applyAlignment="1" applyProtection="1">
      <alignment horizontal="left" vertical="center" wrapText="1"/>
      <protection locked="0"/>
    </xf>
    <xf numFmtId="0" fontId="6" fillId="0" borderId="0" xfId="2" applyFont="1" applyFill="1" applyBorder="1" applyAlignment="1" applyProtection="1">
      <alignment horizontal="center" vertical="center" wrapText="1"/>
      <protection locked="0"/>
    </xf>
    <xf numFmtId="4" fontId="6" fillId="0" borderId="0" xfId="2" applyNumberFormat="1" applyFont="1" applyFill="1" applyBorder="1" applyAlignment="1" applyProtection="1">
      <alignment horizontal="center" vertical="center" wrapText="1"/>
      <protection locked="0"/>
    </xf>
    <xf numFmtId="0" fontId="6" fillId="0" borderId="5" xfId="2" applyFont="1" applyFill="1" applyBorder="1" applyAlignment="1" applyProtection="1">
      <alignment horizontal="center" vertical="center" wrapText="1"/>
      <protection locked="0"/>
    </xf>
    <xf numFmtId="4" fontId="0" fillId="0" borderId="26" xfId="7" applyNumberFormat="1" applyFont="1" applyFill="1" applyBorder="1" applyAlignment="1" applyProtection="1">
      <alignment horizontal="center" vertical="center"/>
      <protection locked="0"/>
    </xf>
    <xf numFmtId="4" fontId="0" fillId="0" borderId="92" xfId="7" applyNumberFormat="1" applyFont="1" applyFill="1" applyBorder="1" applyAlignment="1" applyProtection="1">
      <alignment horizontal="center" vertical="center"/>
      <protection locked="0"/>
    </xf>
    <xf numFmtId="4" fontId="0" fillId="0" borderId="58" xfId="7" applyNumberFormat="1" applyFont="1" applyFill="1" applyBorder="1" applyAlignment="1" applyProtection="1">
      <alignment horizontal="center" vertical="center"/>
      <protection locked="0"/>
    </xf>
    <xf numFmtId="4" fontId="0" fillId="0" borderId="74" xfId="7" applyNumberFormat="1" applyFont="1" applyFill="1" applyBorder="1" applyAlignment="1" applyProtection="1">
      <alignment horizontal="center" vertical="center"/>
      <protection locked="0"/>
    </xf>
    <xf numFmtId="4" fontId="2" fillId="0" borderId="28" xfId="7" applyNumberFormat="1" applyFont="1" applyFill="1" applyBorder="1" applyAlignment="1" applyProtection="1">
      <alignment horizontal="center" vertical="center"/>
      <protection locked="0"/>
    </xf>
    <xf numFmtId="10" fontId="11" fillId="3" borderId="35" xfId="2" applyNumberFormat="1" applyFont="1" applyFill="1" applyBorder="1" applyAlignment="1" applyProtection="1">
      <alignment horizontal="right" vertical="center"/>
      <protection locked="0"/>
    </xf>
    <xf numFmtId="0" fontId="27" fillId="0" borderId="0" xfId="2" applyFont="1" applyAlignment="1" applyProtection="1">
      <alignment vertical="center"/>
      <protection locked="0"/>
    </xf>
    <xf numFmtId="4" fontId="27" fillId="0" borderId="0" xfId="2" applyNumberFormat="1" applyFont="1" applyAlignment="1" applyProtection="1">
      <alignment horizontal="center" vertical="center"/>
      <protection locked="0"/>
    </xf>
    <xf numFmtId="0" fontId="0" fillId="0" borderId="50" xfId="2" applyFont="1" applyBorder="1" applyAlignment="1" applyProtection="1">
      <alignment horizontal="center" vertical="center"/>
      <protection locked="0"/>
    </xf>
    <xf numFmtId="0" fontId="0" fillId="0" borderId="0" xfId="2" applyFont="1" applyBorder="1" applyAlignment="1" applyProtection="1">
      <alignment horizontal="center" vertical="center"/>
      <protection locked="0"/>
    </xf>
    <xf numFmtId="0" fontId="2" fillId="0" borderId="12" xfId="4" applyBorder="1" applyProtection="1">
      <protection locked="0"/>
    </xf>
    <xf numFmtId="0" fontId="27" fillId="0" borderId="0" xfId="2" applyFont="1" applyBorder="1" applyAlignment="1" applyProtection="1">
      <alignment vertical="center"/>
      <protection locked="0"/>
    </xf>
    <xf numFmtId="0" fontId="27" fillId="0" borderId="0" xfId="2" applyFont="1" applyBorder="1" applyAlignment="1" applyProtection="1">
      <alignment horizontal="center" vertical="center"/>
      <protection locked="0"/>
    </xf>
    <xf numFmtId="4" fontId="27" fillId="0" borderId="0" xfId="2" applyNumberFormat="1" applyFont="1" applyBorder="1" applyAlignment="1" applyProtection="1">
      <alignment horizontal="center" vertical="center"/>
      <protection locked="0"/>
    </xf>
    <xf numFmtId="4" fontId="31" fillId="0" borderId="54" xfId="4" applyNumberFormat="1" applyFont="1" applyFill="1" applyBorder="1" applyAlignment="1" applyProtection="1">
      <alignment horizontal="center" vertical="center" wrapText="1"/>
      <protection locked="0"/>
    </xf>
    <xf numFmtId="0" fontId="5" fillId="0" borderId="20" xfId="2" applyFont="1" applyFill="1" applyBorder="1" applyAlignment="1" applyProtection="1">
      <alignment horizontal="center" vertical="center"/>
      <protection hidden="1"/>
    </xf>
    <xf numFmtId="0" fontId="5" fillId="0" borderId="21" xfId="2" applyFont="1" applyFill="1" applyBorder="1" applyAlignment="1" applyProtection="1">
      <alignment horizontal="center" vertical="center"/>
      <protection hidden="1"/>
    </xf>
    <xf numFmtId="0" fontId="5" fillId="0" borderId="29" xfId="2" applyFont="1" applyFill="1" applyBorder="1" applyAlignment="1" applyProtection="1">
      <alignment horizontal="center" vertical="center"/>
      <protection hidden="1"/>
    </xf>
    <xf numFmtId="0" fontId="5" fillId="0" borderId="30" xfId="2" applyFont="1" applyFill="1" applyBorder="1" applyAlignment="1" applyProtection="1">
      <alignment horizontal="center" vertical="center"/>
      <protection hidden="1"/>
    </xf>
    <xf numFmtId="0" fontId="5" fillId="0" borderId="31" xfId="2" applyFont="1" applyFill="1" applyBorder="1" applyAlignment="1" applyProtection="1">
      <alignment horizontal="center" vertical="center"/>
      <protection hidden="1"/>
    </xf>
    <xf numFmtId="3" fontId="5" fillId="0" borderId="42" xfId="2" applyNumberFormat="1" applyFont="1" applyFill="1" applyBorder="1" applyAlignment="1" applyProtection="1">
      <alignment horizontal="center" vertical="center"/>
      <protection hidden="1"/>
    </xf>
    <xf numFmtId="0" fontId="5" fillId="0" borderId="43" xfId="2" applyFont="1" applyFill="1" applyBorder="1" applyAlignment="1" applyProtection="1">
      <alignment horizontal="center" vertical="center"/>
      <protection hidden="1"/>
    </xf>
    <xf numFmtId="0" fontId="5" fillId="0" borderId="42" xfId="2" applyFont="1" applyFill="1" applyBorder="1" applyAlignment="1" applyProtection="1">
      <alignment horizontal="center" vertical="center"/>
      <protection hidden="1"/>
    </xf>
    <xf numFmtId="0" fontId="5" fillId="0" borderId="60" xfId="2" applyFont="1" applyFill="1" applyBorder="1" applyAlignment="1" applyProtection="1">
      <alignment horizontal="center" vertical="center"/>
      <protection hidden="1"/>
    </xf>
    <xf numFmtId="0" fontId="5" fillId="0" borderId="61" xfId="2" applyFont="1" applyFill="1" applyBorder="1" applyAlignment="1" applyProtection="1">
      <alignment horizontal="center" vertical="center"/>
      <protection hidden="1"/>
    </xf>
    <xf numFmtId="0" fontId="5" fillId="0" borderId="63" xfId="2" applyFont="1" applyFill="1" applyBorder="1" applyAlignment="1" applyProtection="1">
      <alignment horizontal="center" vertical="center"/>
      <protection hidden="1"/>
    </xf>
    <xf numFmtId="0" fontId="5" fillId="0" borderId="46" xfId="2" applyFont="1" applyFill="1" applyBorder="1" applyAlignment="1" applyProtection="1">
      <alignment horizontal="center" vertical="center"/>
      <protection hidden="1"/>
    </xf>
    <xf numFmtId="0" fontId="5" fillId="0" borderId="64" xfId="2" applyFont="1" applyFill="1" applyBorder="1" applyAlignment="1" applyProtection="1">
      <alignment horizontal="center" vertical="center"/>
      <protection hidden="1"/>
    </xf>
    <xf numFmtId="0" fontId="5" fillId="0" borderId="65" xfId="2" applyFont="1" applyFill="1" applyBorder="1" applyAlignment="1" applyProtection="1">
      <alignment horizontal="center" vertical="center"/>
      <protection hidden="1"/>
    </xf>
    <xf numFmtId="0" fontId="3" fillId="0" borderId="3" xfId="2" applyFont="1" applyFill="1" applyBorder="1" applyAlignment="1" applyProtection="1">
      <alignment horizontal="center" vertical="center" wrapText="1"/>
      <protection locked="0"/>
    </xf>
    <xf numFmtId="0" fontId="3" fillId="0" borderId="4" xfId="2" applyFont="1" applyFill="1" applyBorder="1" applyAlignment="1" applyProtection="1">
      <alignment horizontal="center" vertical="center" wrapText="1"/>
      <protection locked="0"/>
    </xf>
    <xf numFmtId="0" fontId="5" fillId="0" borderId="0"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7" fillId="0" borderId="0" xfId="2" applyFont="1" applyFill="1" applyBorder="1" applyAlignment="1" applyProtection="1">
      <alignment horizontal="center" vertical="center" wrapText="1"/>
      <protection locked="0"/>
    </xf>
    <xf numFmtId="0" fontId="7" fillId="0" borderId="5" xfId="2" applyFont="1" applyFill="1" applyBorder="1" applyAlignment="1" applyProtection="1">
      <alignment horizontal="center" vertical="center" wrapText="1"/>
      <protection locked="0"/>
    </xf>
    <xf numFmtId="0" fontId="10" fillId="0" borderId="0" xfId="2" applyFont="1" applyFill="1" applyBorder="1" applyAlignment="1" applyProtection="1">
      <alignment horizontal="center" vertical="center" wrapText="1"/>
      <protection hidden="1"/>
    </xf>
    <xf numFmtId="0" fontId="6" fillId="0" borderId="7" xfId="2" applyFont="1" applyFill="1" applyBorder="1" applyAlignment="1" applyProtection="1">
      <alignment horizontal="left" vertical="center" wrapText="1"/>
      <protection hidden="1"/>
    </xf>
    <xf numFmtId="0" fontId="6" fillId="0" borderId="8" xfId="2" applyFont="1" applyFill="1" applyBorder="1" applyAlignment="1" applyProtection="1">
      <alignment horizontal="left" vertical="center" wrapText="1"/>
      <protection hidden="1"/>
    </xf>
    <xf numFmtId="0" fontId="6" fillId="0" borderId="9" xfId="2" applyFont="1" applyFill="1" applyBorder="1" applyAlignment="1" applyProtection="1">
      <alignment horizontal="center" vertical="center" wrapText="1"/>
      <protection hidden="1"/>
    </xf>
    <xf numFmtId="0" fontId="0" fillId="0" borderId="9" xfId="2" applyFont="1" applyBorder="1" applyAlignment="1" applyProtection="1">
      <alignment horizontal="center" vertical="center"/>
      <protection hidden="1"/>
    </xf>
    <xf numFmtId="0" fontId="11" fillId="3" borderId="33" xfId="2" applyFont="1" applyFill="1" applyBorder="1" applyAlignment="1" applyProtection="1">
      <alignment horizontal="center" vertical="center"/>
      <protection hidden="1"/>
    </xf>
    <xf numFmtId="0" fontId="11" fillId="3" borderId="34" xfId="2" applyFont="1" applyFill="1" applyBorder="1" applyAlignment="1" applyProtection="1">
      <alignment horizontal="center" vertical="center"/>
      <protection hidden="1"/>
    </xf>
    <xf numFmtId="168" fontId="11" fillId="3" borderId="37" xfId="3" applyNumberFormat="1" applyFont="1" applyFill="1" applyBorder="1" applyAlignment="1" applyProtection="1">
      <alignment horizontal="center" vertical="center"/>
      <protection hidden="1"/>
    </xf>
    <xf numFmtId="4" fontId="0" fillId="0" borderId="0" xfId="2" applyNumberFormat="1" applyFont="1" applyBorder="1" applyAlignment="1" applyProtection="1">
      <alignment horizontal="center" vertical="center"/>
      <protection hidden="1"/>
    </xf>
    <xf numFmtId="0" fontId="6" fillId="0" borderId="0" xfId="4" applyFont="1" applyBorder="1" applyAlignment="1" applyProtection="1">
      <alignment horizontal="center" vertical="center"/>
      <protection hidden="1"/>
    </xf>
    <xf numFmtId="0" fontId="18" fillId="0" borderId="0" xfId="4" applyFont="1" applyBorder="1" applyAlignment="1" applyProtection="1">
      <alignment horizontal="center" vertical="center"/>
      <protection hidden="1"/>
    </xf>
    <xf numFmtId="3" fontId="5" fillId="0" borderId="20" xfId="2" applyNumberFormat="1" applyFont="1" applyFill="1" applyBorder="1" applyAlignment="1" applyProtection="1">
      <alignment horizontal="center" vertical="center"/>
      <protection hidden="1"/>
    </xf>
    <xf numFmtId="0" fontId="0" fillId="0" borderId="0" xfId="2" applyFont="1" applyBorder="1" applyAlignment="1" applyProtection="1">
      <alignment horizontal="center" vertical="center"/>
      <protection hidden="1"/>
    </xf>
    <xf numFmtId="0" fontId="6" fillId="0" borderId="41" xfId="2" applyFont="1" applyBorder="1" applyAlignment="1" applyProtection="1">
      <alignment horizontal="left" vertical="center" wrapText="1"/>
      <protection hidden="1"/>
    </xf>
    <xf numFmtId="0" fontId="6" fillId="0" borderId="0" xfId="2" applyFont="1" applyBorder="1" applyAlignment="1" applyProtection="1">
      <alignment horizontal="left" vertical="center" wrapText="1"/>
      <protection hidden="1"/>
    </xf>
    <xf numFmtId="173" fontId="6" fillId="0" borderId="0" xfId="2" applyNumberFormat="1" applyFont="1" applyBorder="1" applyAlignment="1" applyProtection="1">
      <alignment horizontal="center" vertical="center" wrapText="1"/>
      <protection hidden="1"/>
    </xf>
    <xf numFmtId="0" fontId="5" fillId="0" borderId="75" xfId="2" applyFont="1" applyBorder="1" applyAlignment="1" applyProtection="1">
      <alignment horizontal="center" vertical="center" wrapText="1"/>
      <protection hidden="1"/>
    </xf>
    <xf numFmtId="0" fontId="11" fillId="3" borderId="87" xfId="2" applyFont="1" applyFill="1" applyBorder="1" applyAlignment="1" applyProtection="1">
      <alignment horizontal="center" vertical="center" wrapText="1"/>
      <protection hidden="1"/>
    </xf>
    <xf numFmtId="173" fontId="11" fillId="3" borderId="87" xfId="19" applyFont="1" applyFill="1" applyBorder="1" applyAlignment="1" applyProtection="1">
      <alignment vertical="center" wrapText="1"/>
      <protection hidden="1"/>
    </xf>
    <xf numFmtId="0" fontId="0" fillId="0" borderId="0" xfId="2" applyFont="1" applyBorder="1" applyAlignment="1" applyProtection="1">
      <alignment horizontal="right" vertical="center" wrapText="1"/>
      <protection hidden="1"/>
    </xf>
    <xf numFmtId="0" fontId="6" fillId="0" borderId="49" xfId="2" applyFont="1" applyBorder="1" applyAlignment="1" applyProtection="1">
      <alignment horizontal="left" vertical="center" wrapText="1"/>
      <protection hidden="1"/>
    </xf>
    <xf numFmtId="0" fontId="6" fillId="0" borderId="50" xfId="2" applyFont="1" applyBorder="1" applyAlignment="1" applyProtection="1">
      <alignment horizontal="left" vertical="center" wrapText="1"/>
      <protection hidden="1"/>
    </xf>
    <xf numFmtId="0" fontId="0" fillId="0" borderId="0" xfId="2" applyFont="1" applyBorder="1" applyAlignment="1" applyProtection="1">
      <alignment horizontal="center" vertical="center"/>
      <protection locked="0"/>
    </xf>
    <xf numFmtId="0" fontId="3" fillId="0" borderId="0" xfId="2" applyFont="1" applyBorder="1" applyAlignment="1" applyProtection="1">
      <alignment horizontal="center" vertical="center"/>
      <protection locked="0"/>
    </xf>
    <xf numFmtId="0" fontId="5" fillId="0" borderId="0" xfId="2" applyFont="1" applyBorder="1" applyAlignment="1" applyProtection="1">
      <alignment horizontal="center" vertical="center"/>
      <protection locked="0"/>
    </xf>
    <xf numFmtId="0" fontId="7" fillId="0" borderId="0" xfId="2" applyFont="1" applyBorder="1" applyAlignment="1" applyProtection="1">
      <alignment horizontal="center" vertical="center"/>
      <protection locked="0"/>
    </xf>
    <xf numFmtId="0" fontId="6" fillId="0" borderId="8" xfId="2" applyFont="1" applyBorder="1" applyAlignment="1" applyProtection="1">
      <alignment horizontal="left" vertical="center" wrapText="1"/>
      <protection hidden="1"/>
    </xf>
    <xf numFmtId="0" fontId="0" fillId="0" borderId="47" xfId="2" applyFont="1" applyBorder="1" applyAlignment="1" applyProtection="1">
      <alignment horizontal="center" vertical="center"/>
      <protection locked="0"/>
    </xf>
    <xf numFmtId="0" fontId="3" fillId="0" borderId="48" xfId="2" applyFont="1" applyBorder="1" applyAlignment="1" applyProtection="1">
      <alignment horizontal="center" vertical="center"/>
      <protection locked="0"/>
    </xf>
    <xf numFmtId="0" fontId="5" fillId="0" borderId="12" xfId="2" applyFont="1" applyBorder="1" applyAlignment="1" applyProtection="1">
      <alignment horizontal="center"/>
      <protection locked="0"/>
    </xf>
    <xf numFmtId="0" fontId="7" fillId="0" borderId="12" xfId="2" applyFont="1" applyBorder="1" applyAlignment="1" applyProtection="1">
      <alignment horizontal="center" vertical="center"/>
      <protection locked="0"/>
    </xf>
    <xf numFmtId="0" fontId="2" fillId="0" borderId="0" xfId="4" applyAlignment="1" applyProtection="1">
      <alignment horizontal="center"/>
      <protection hidden="1"/>
    </xf>
  </cellXfs>
  <cellStyles count="22">
    <cellStyle name="72929" xfId="8" xr:uid="{00000000-0005-0000-0000-000000000000}"/>
    <cellStyle name="Excel Built-in Normal" xfId="2" xr:uid="{00000000-0005-0000-0000-000001000000}"/>
    <cellStyle name="Moeda 2" xfId="3" xr:uid="{00000000-0005-0000-0000-000002000000}"/>
    <cellStyle name="Moeda 2 2" xfId="18" xr:uid="{00000000-0005-0000-0000-000003000000}"/>
    <cellStyle name="Moeda 3" xfId="9" xr:uid="{00000000-0005-0000-0000-000004000000}"/>
    <cellStyle name="Moeda 4" xfId="19" xr:uid="{00000000-0005-0000-0000-000005000000}"/>
    <cellStyle name="Normal" xfId="0" builtinId="0"/>
    <cellStyle name="Normal 2" xfId="1" xr:uid="{00000000-0005-0000-0000-000007000000}"/>
    <cellStyle name="Normal 2 2" xfId="4" xr:uid="{00000000-0005-0000-0000-000008000000}"/>
    <cellStyle name="Normal 3" xfId="10" xr:uid="{00000000-0005-0000-0000-000009000000}"/>
    <cellStyle name="Normal 4" xfId="11" xr:uid="{00000000-0005-0000-0000-00000A000000}"/>
    <cellStyle name="Normal 5" xfId="15" xr:uid="{00000000-0005-0000-0000-00000B000000}"/>
    <cellStyle name="Normal 6" xfId="16" xr:uid="{00000000-0005-0000-0000-00000C000000}"/>
    <cellStyle name="Normal 7" xfId="20" xr:uid="{00000000-0005-0000-0000-00000D000000}"/>
    <cellStyle name="Normal_Orçamento RETIFICADO DA OBRA JUNHO - CERTO" xfId="7" xr:uid="{00000000-0005-0000-0000-00000E000000}"/>
    <cellStyle name="Normal_Plan1" xfId="21" xr:uid="{00000000-0005-0000-0000-00000F000000}"/>
    <cellStyle name="planilhas" xfId="12" xr:uid="{00000000-0005-0000-0000-000010000000}"/>
    <cellStyle name="Porcentagem 2" xfId="5" xr:uid="{00000000-0005-0000-0000-000011000000}"/>
    <cellStyle name="Separador de milhares 2" xfId="6" xr:uid="{00000000-0005-0000-0000-000012000000}"/>
    <cellStyle name="Separador de milhares 3" xfId="17" xr:uid="{00000000-0005-0000-0000-000013000000}"/>
    <cellStyle name="SNEVERS" xfId="13" xr:uid="{00000000-0005-0000-0000-000014000000}"/>
    <cellStyle name="Vírgula 2" xfId="14"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J476"/>
  <sheetViews>
    <sheetView tabSelected="1" view="pageBreakPreview" topLeftCell="A273" zoomScale="85" zoomScaleNormal="100" zoomScaleSheetLayoutView="85" workbookViewId="0">
      <selection activeCell="G279" sqref="G279"/>
    </sheetView>
  </sheetViews>
  <sheetFormatPr defaultRowHeight="15" outlineLevelRow="1" x14ac:dyDescent="0.25"/>
  <cols>
    <col min="1" max="1" width="12.5703125" style="154" customWidth="1"/>
    <col min="2" max="2" width="12.42578125" style="153" customWidth="1"/>
    <col min="3" max="3" width="11.140625" style="154" customWidth="1"/>
    <col min="4" max="4" width="94.5703125" style="48" customWidth="1"/>
    <col min="5" max="5" width="11" style="154" customWidth="1"/>
    <col min="6" max="6" width="10.7109375" style="155" customWidth="1"/>
    <col min="7" max="7" width="11.140625" style="155" customWidth="1"/>
    <col min="8" max="8" width="20.42578125" style="156" customWidth="1"/>
    <col min="9" max="9" width="9.42578125" style="181" customWidth="1"/>
    <col min="10" max="10" width="13.5703125" style="27" customWidth="1"/>
    <col min="11" max="11" width="19.140625" style="27" customWidth="1"/>
    <col min="12" max="166" width="9.140625" style="27"/>
    <col min="167" max="167" width="12.5703125" style="27" customWidth="1"/>
    <col min="168" max="168" width="12.7109375" style="27" customWidth="1"/>
    <col min="169" max="169" width="9.140625" style="27" customWidth="1"/>
    <col min="170" max="170" width="88.7109375" style="27" customWidth="1"/>
    <col min="171" max="171" width="15.85546875" style="27" bestFit="1" customWidth="1"/>
    <col min="172" max="172" width="10.7109375" style="27" customWidth="1"/>
    <col min="173" max="173" width="12.7109375" style="27" customWidth="1"/>
    <col min="174" max="174" width="24" style="27" bestFit="1" customWidth="1"/>
    <col min="175" max="175" width="10.28515625" style="27" bestFit="1" customWidth="1"/>
    <col min="176" max="176" width="11.85546875" style="27" customWidth="1"/>
    <col min="177" max="177" width="9.5703125" style="27" customWidth="1"/>
    <col min="178" max="182" width="0" style="27" hidden="1" customWidth="1"/>
    <col min="183" max="183" width="12.85546875" style="27" customWidth="1"/>
    <col min="184" max="184" width="9.5703125" style="27" customWidth="1"/>
    <col min="185" max="189" width="0" style="27" hidden="1" customWidth="1"/>
    <col min="190" max="190" width="12.140625" style="27" customWidth="1"/>
    <col min="191" max="191" width="9.5703125" style="27" customWidth="1"/>
    <col min="192" max="196" width="0" style="27" hidden="1" customWidth="1"/>
    <col min="197" max="197" width="12.140625" style="27" customWidth="1"/>
    <col min="198" max="198" width="9.5703125" style="27" customWidth="1"/>
    <col min="199" max="203" width="0" style="27" hidden="1" customWidth="1"/>
    <col min="204" max="204" width="12.140625" style="27" customWidth="1"/>
    <col min="205" max="205" width="9.5703125" style="27" customWidth="1"/>
    <col min="206" max="210" width="0" style="27" hidden="1" customWidth="1"/>
    <col min="211" max="211" width="12.140625" style="27" customWidth="1"/>
    <col min="212" max="212" width="9.5703125" style="27" customWidth="1"/>
    <col min="213" max="217" width="0" style="27" hidden="1" customWidth="1"/>
    <col min="218" max="218" width="12.140625" style="27" customWidth="1"/>
    <col min="219" max="219" width="9.5703125" style="27" customWidth="1"/>
    <col min="220" max="224" width="0" style="27" hidden="1" customWidth="1"/>
    <col min="225" max="225" width="12.140625" style="27" customWidth="1"/>
    <col min="226" max="226" width="9.5703125" style="27" customWidth="1"/>
    <col min="227" max="231" width="0" style="27" hidden="1" customWidth="1"/>
    <col min="232" max="232" width="12.140625" style="27" customWidth="1"/>
    <col min="233" max="233" width="9.5703125" style="27" customWidth="1"/>
    <col min="234" max="238" width="0" style="27" hidden="1" customWidth="1"/>
    <col min="239" max="239" width="12.140625" style="27" customWidth="1"/>
    <col min="240" max="240" width="9.5703125" style="27" customWidth="1"/>
    <col min="241" max="245" width="0" style="27" hidden="1" customWidth="1"/>
    <col min="246" max="246" width="12.140625" style="27" customWidth="1"/>
    <col min="247" max="247" width="9.5703125" style="27" customWidth="1"/>
    <col min="248" max="252" width="0" style="27" hidden="1" customWidth="1"/>
    <col min="253" max="253" width="12.140625" style="27" customWidth="1"/>
    <col min="254" max="254" width="9.5703125" style="27" customWidth="1"/>
    <col min="255" max="259" width="0" style="27" hidden="1" customWidth="1"/>
    <col min="260" max="260" width="14.5703125" style="27" bestFit="1" customWidth="1"/>
    <col min="261" max="261" width="13.85546875" style="27" customWidth="1"/>
    <col min="262" max="262" width="14.7109375" style="27" customWidth="1"/>
    <col min="263" max="263" width="11.42578125" style="27" customWidth="1"/>
    <col min="264" max="264" width="12.85546875" style="27" customWidth="1"/>
    <col min="265" max="265" width="15" style="27" bestFit="1" customWidth="1"/>
    <col min="266" max="266" width="11.7109375" style="27" customWidth="1"/>
    <col min="267" max="267" width="19.140625" style="27" customWidth="1"/>
    <col min="268" max="422" width="9.140625" style="27"/>
    <col min="423" max="423" width="12.5703125" style="27" customWidth="1"/>
    <col min="424" max="424" width="12.7109375" style="27" customWidth="1"/>
    <col min="425" max="425" width="9.140625" style="27" customWidth="1"/>
    <col min="426" max="426" width="88.7109375" style="27" customWidth="1"/>
    <col min="427" max="427" width="15.85546875" style="27" bestFit="1" customWidth="1"/>
    <col min="428" max="428" width="10.7109375" style="27" customWidth="1"/>
    <col min="429" max="429" width="12.7109375" style="27" customWidth="1"/>
    <col min="430" max="430" width="24" style="27" bestFit="1" customWidth="1"/>
    <col min="431" max="431" width="10.28515625" style="27" bestFit="1" customWidth="1"/>
    <col min="432" max="432" width="11.85546875" style="27" customWidth="1"/>
    <col min="433" max="433" width="9.5703125" style="27" customWidth="1"/>
    <col min="434" max="438" width="0" style="27" hidden="1" customWidth="1"/>
    <col min="439" max="439" width="12.85546875" style="27" customWidth="1"/>
    <col min="440" max="440" width="9.5703125" style="27" customWidth="1"/>
    <col min="441" max="445" width="0" style="27" hidden="1" customWidth="1"/>
    <col min="446" max="446" width="12.140625" style="27" customWidth="1"/>
    <col min="447" max="447" width="9.5703125" style="27" customWidth="1"/>
    <col min="448" max="452" width="0" style="27" hidden="1" customWidth="1"/>
    <col min="453" max="453" width="12.140625" style="27" customWidth="1"/>
    <col min="454" max="454" width="9.5703125" style="27" customWidth="1"/>
    <col min="455" max="459" width="0" style="27" hidden="1" customWidth="1"/>
    <col min="460" max="460" width="12.140625" style="27" customWidth="1"/>
    <col min="461" max="461" width="9.5703125" style="27" customWidth="1"/>
    <col min="462" max="466" width="0" style="27" hidden="1" customWidth="1"/>
    <col min="467" max="467" width="12.140625" style="27" customWidth="1"/>
    <col min="468" max="468" width="9.5703125" style="27" customWidth="1"/>
    <col min="469" max="473" width="0" style="27" hidden="1" customWidth="1"/>
    <col min="474" max="474" width="12.140625" style="27" customWidth="1"/>
    <col min="475" max="475" width="9.5703125" style="27" customWidth="1"/>
    <col min="476" max="480" width="0" style="27" hidden="1" customWidth="1"/>
    <col min="481" max="481" width="12.140625" style="27" customWidth="1"/>
    <col min="482" max="482" width="9.5703125" style="27" customWidth="1"/>
    <col min="483" max="487" width="0" style="27" hidden="1" customWidth="1"/>
    <col min="488" max="488" width="12.140625" style="27" customWidth="1"/>
    <col min="489" max="489" width="9.5703125" style="27" customWidth="1"/>
    <col min="490" max="494" width="0" style="27" hidden="1" customWidth="1"/>
    <col min="495" max="495" width="12.140625" style="27" customWidth="1"/>
    <col min="496" max="496" width="9.5703125" style="27" customWidth="1"/>
    <col min="497" max="501" width="0" style="27" hidden="1" customWidth="1"/>
    <col min="502" max="502" width="12.140625" style="27" customWidth="1"/>
    <col min="503" max="503" width="9.5703125" style="27" customWidth="1"/>
    <col min="504" max="508" width="0" style="27" hidden="1" customWidth="1"/>
    <col min="509" max="509" width="12.140625" style="27" customWidth="1"/>
    <col min="510" max="510" width="9.5703125" style="27" customWidth="1"/>
    <col min="511" max="515" width="0" style="27" hidden="1" customWidth="1"/>
    <col min="516" max="516" width="14.5703125" style="27" bestFit="1" customWidth="1"/>
    <col min="517" max="517" width="13.85546875" style="27" customWidth="1"/>
    <col min="518" max="518" width="14.7109375" style="27" customWidth="1"/>
    <col min="519" max="519" width="11.42578125" style="27" customWidth="1"/>
    <col min="520" max="520" width="12.85546875" style="27" customWidth="1"/>
    <col min="521" max="521" width="15" style="27" bestFit="1" customWidth="1"/>
    <col min="522" max="522" width="11.7109375" style="27" customWidth="1"/>
    <col min="523" max="523" width="19.140625" style="27" customWidth="1"/>
    <col min="524" max="678" width="9.140625" style="27"/>
    <col min="679" max="679" width="12.5703125" style="27" customWidth="1"/>
    <col min="680" max="680" width="12.7109375" style="27" customWidth="1"/>
    <col min="681" max="681" width="9.140625" style="27" customWidth="1"/>
    <col min="682" max="682" width="88.7109375" style="27" customWidth="1"/>
    <col min="683" max="683" width="15.85546875" style="27" bestFit="1" customWidth="1"/>
    <col min="684" max="684" width="10.7109375" style="27" customWidth="1"/>
    <col min="685" max="685" width="12.7109375" style="27" customWidth="1"/>
    <col min="686" max="686" width="24" style="27" bestFit="1" customWidth="1"/>
    <col min="687" max="687" width="10.28515625" style="27" bestFit="1" customWidth="1"/>
    <col min="688" max="688" width="11.85546875" style="27" customWidth="1"/>
    <col min="689" max="689" width="9.5703125" style="27" customWidth="1"/>
    <col min="690" max="694" width="0" style="27" hidden="1" customWidth="1"/>
    <col min="695" max="695" width="12.85546875" style="27" customWidth="1"/>
    <col min="696" max="696" width="9.5703125" style="27" customWidth="1"/>
    <col min="697" max="701" width="0" style="27" hidden="1" customWidth="1"/>
    <col min="702" max="702" width="12.140625" style="27" customWidth="1"/>
    <col min="703" max="703" width="9.5703125" style="27" customWidth="1"/>
    <col min="704" max="708" width="0" style="27" hidden="1" customWidth="1"/>
    <col min="709" max="709" width="12.140625" style="27" customWidth="1"/>
    <col min="710" max="710" width="9.5703125" style="27" customWidth="1"/>
    <col min="711" max="715" width="0" style="27" hidden="1" customWidth="1"/>
    <col min="716" max="716" width="12.140625" style="27" customWidth="1"/>
    <col min="717" max="717" width="9.5703125" style="27" customWidth="1"/>
    <col min="718" max="722" width="0" style="27" hidden="1" customWidth="1"/>
    <col min="723" max="723" width="12.140625" style="27" customWidth="1"/>
    <col min="724" max="724" width="9.5703125" style="27" customWidth="1"/>
    <col min="725" max="729" width="0" style="27" hidden="1" customWidth="1"/>
    <col min="730" max="730" width="12.140625" style="27" customWidth="1"/>
    <col min="731" max="731" width="9.5703125" style="27" customWidth="1"/>
    <col min="732" max="736" width="0" style="27" hidden="1" customWidth="1"/>
    <col min="737" max="737" width="12.140625" style="27" customWidth="1"/>
    <col min="738" max="738" width="9.5703125" style="27" customWidth="1"/>
    <col min="739" max="743" width="0" style="27" hidden="1" customWidth="1"/>
    <col min="744" max="744" width="12.140625" style="27" customWidth="1"/>
    <col min="745" max="745" width="9.5703125" style="27" customWidth="1"/>
    <col min="746" max="750" width="0" style="27" hidden="1" customWidth="1"/>
    <col min="751" max="751" width="12.140625" style="27" customWidth="1"/>
    <col min="752" max="752" width="9.5703125" style="27" customWidth="1"/>
    <col min="753" max="757" width="0" style="27" hidden="1" customWidth="1"/>
    <col min="758" max="758" width="12.140625" style="27" customWidth="1"/>
    <col min="759" max="759" width="9.5703125" style="27" customWidth="1"/>
    <col min="760" max="764" width="0" style="27" hidden="1" customWidth="1"/>
    <col min="765" max="765" width="12.140625" style="27" customWidth="1"/>
    <col min="766" max="766" width="9.5703125" style="27" customWidth="1"/>
    <col min="767" max="771" width="0" style="27" hidden="1" customWidth="1"/>
    <col min="772" max="772" width="14.5703125" style="27" bestFit="1" customWidth="1"/>
    <col min="773" max="773" width="13.85546875" style="27" customWidth="1"/>
    <col min="774" max="774" width="14.7109375" style="27" customWidth="1"/>
    <col min="775" max="775" width="11.42578125" style="27" customWidth="1"/>
    <col min="776" max="776" width="12.85546875" style="27" customWidth="1"/>
    <col min="777" max="777" width="15" style="27" bestFit="1" customWidth="1"/>
    <col min="778" max="778" width="11.7109375" style="27" customWidth="1"/>
    <col min="779" max="779" width="19.140625" style="27" customWidth="1"/>
    <col min="780" max="934" width="9.140625" style="27"/>
    <col min="935" max="935" width="12.5703125" style="27" customWidth="1"/>
    <col min="936" max="936" width="12.7109375" style="27" customWidth="1"/>
    <col min="937" max="937" width="9.140625" style="27" customWidth="1"/>
    <col min="938" max="938" width="88.7109375" style="27" customWidth="1"/>
    <col min="939" max="939" width="15.85546875" style="27" bestFit="1" customWidth="1"/>
    <col min="940" max="940" width="10.7109375" style="27" customWidth="1"/>
    <col min="941" max="941" width="12.7109375" style="27" customWidth="1"/>
    <col min="942" max="942" width="24" style="27" bestFit="1" customWidth="1"/>
    <col min="943" max="943" width="10.28515625" style="27" bestFit="1" customWidth="1"/>
    <col min="944" max="944" width="11.85546875" style="27" customWidth="1"/>
    <col min="945" max="945" width="9.5703125" style="27" customWidth="1"/>
    <col min="946" max="950" width="0" style="27" hidden="1" customWidth="1"/>
    <col min="951" max="951" width="12.85546875" style="27" customWidth="1"/>
    <col min="952" max="952" width="9.5703125" style="27" customWidth="1"/>
    <col min="953" max="957" width="0" style="27" hidden="1" customWidth="1"/>
    <col min="958" max="958" width="12.140625" style="27" customWidth="1"/>
    <col min="959" max="959" width="9.5703125" style="27" customWidth="1"/>
    <col min="960" max="964" width="0" style="27" hidden="1" customWidth="1"/>
    <col min="965" max="965" width="12.140625" style="27" customWidth="1"/>
    <col min="966" max="966" width="9.5703125" style="27" customWidth="1"/>
    <col min="967" max="971" width="0" style="27" hidden="1" customWidth="1"/>
    <col min="972" max="972" width="12.140625" style="27" customWidth="1"/>
    <col min="973" max="973" width="9.5703125" style="27" customWidth="1"/>
    <col min="974" max="978" width="0" style="27" hidden="1" customWidth="1"/>
    <col min="979" max="979" width="12.140625" style="27" customWidth="1"/>
    <col min="980" max="980" width="9.5703125" style="27" customWidth="1"/>
    <col min="981" max="985" width="0" style="27" hidden="1" customWidth="1"/>
    <col min="986" max="986" width="12.140625" style="27" customWidth="1"/>
    <col min="987" max="987" width="9.5703125" style="27" customWidth="1"/>
    <col min="988" max="992" width="0" style="27" hidden="1" customWidth="1"/>
    <col min="993" max="993" width="12.140625" style="27" customWidth="1"/>
    <col min="994" max="994" width="9.5703125" style="27" customWidth="1"/>
    <col min="995" max="999" width="0" style="27" hidden="1" customWidth="1"/>
    <col min="1000" max="1000" width="12.140625" style="27" customWidth="1"/>
    <col min="1001" max="1001" width="9.5703125" style="27" customWidth="1"/>
    <col min="1002" max="1006" width="0" style="27" hidden="1" customWidth="1"/>
    <col min="1007" max="1007" width="12.140625" style="27" customWidth="1"/>
    <col min="1008" max="1008" width="9.5703125" style="27" customWidth="1"/>
    <col min="1009" max="1013" width="0" style="27" hidden="1" customWidth="1"/>
    <col min="1014" max="1014" width="12.140625" style="27" customWidth="1"/>
    <col min="1015" max="1015" width="9.5703125" style="27" customWidth="1"/>
    <col min="1016" max="1020" width="0" style="27" hidden="1" customWidth="1"/>
    <col min="1021" max="1021" width="12.140625" style="27" customWidth="1"/>
    <col min="1022" max="1022" width="9.5703125" style="27" customWidth="1"/>
    <col min="1023" max="1027" width="0" style="27" hidden="1" customWidth="1"/>
    <col min="1028" max="1028" width="14.5703125" style="27" bestFit="1" customWidth="1"/>
    <col min="1029" max="1029" width="13.85546875" style="27" customWidth="1"/>
    <col min="1030" max="1030" width="14.7109375" style="27" customWidth="1"/>
    <col min="1031" max="1031" width="11.42578125" style="27" customWidth="1"/>
    <col min="1032" max="1032" width="12.85546875" style="27" customWidth="1"/>
    <col min="1033" max="1033" width="15" style="27" bestFit="1" customWidth="1"/>
    <col min="1034" max="1034" width="11.7109375" style="27" customWidth="1"/>
    <col min="1035" max="1035" width="19.140625" style="27" customWidth="1"/>
    <col min="1036" max="1190" width="9.140625" style="27"/>
    <col min="1191" max="1191" width="12.5703125" style="27" customWidth="1"/>
    <col min="1192" max="1192" width="12.7109375" style="27" customWidth="1"/>
    <col min="1193" max="1193" width="9.140625" style="27" customWidth="1"/>
    <col min="1194" max="1194" width="88.7109375" style="27" customWidth="1"/>
    <col min="1195" max="1195" width="15.85546875" style="27" bestFit="1" customWidth="1"/>
    <col min="1196" max="1196" width="10.7109375" style="27" customWidth="1"/>
    <col min="1197" max="1197" width="12.7109375" style="27" customWidth="1"/>
    <col min="1198" max="1198" width="24" style="27" bestFit="1" customWidth="1"/>
    <col min="1199" max="1199" width="10.28515625" style="27" bestFit="1" customWidth="1"/>
    <col min="1200" max="1200" width="11.85546875" style="27" customWidth="1"/>
    <col min="1201" max="1201" width="9.5703125" style="27" customWidth="1"/>
    <col min="1202" max="1206" width="0" style="27" hidden="1" customWidth="1"/>
    <col min="1207" max="1207" width="12.85546875" style="27" customWidth="1"/>
    <col min="1208" max="1208" width="9.5703125" style="27" customWidth="1"/>
    <col min="1209" max="1213" width="0" style="27" hidden="1" customWidth="1"/>
    <col min="1214" max="1214" width="12.140625" style="27" customWidth="1"/>
    <col min="1215" max="1215" width="9.5703125" style="27" customWidth="1"/>
    <col min="1216" max="1220" width="0" style="27" hidden="1" customWidth="1"/>
    <col min="1221" max="1221" width="12.140625" style="27" customWidth="1"/>
    <col min="1222" max="1222" width="9.5703125" style="27" customWidth="1"/>
    <col min="1223" max="1227" width="0" style="27" hidden="1" customWidth="1"/>
    <col min="1228" max="1228" width="12.140625" style="27" customWidth="1"/>
    <col min="1229" max="1229" width="9.5703125" style="27" customWidth="1"/>
    <col min="1230" max="1234" width="0" style="27" hidden="1" customWidth="1"/>
    <col min="1235" max="1235" width="12.140625" style="27" customWidth="1"/>
    <col min="1236" max="1236" width="9.5703125" style="27" customWidth="1"/>
    <col min="1237" max="1241" width="0" style="27" hidden="1" customWidth="1"/>
    <col min="1242" max="1242" width="12.140625" style="27" customWidth="1"/>
    <col min="1243" max="1243" width="9.5703125" style="27" customWidth="1"/>
    <col min="1244" max="1248" width="0" style="27" hidden="1" customWidth="1"/>
    <col min="1249" max="1249" width="12.140625" style="27" customWidth="1"/>
    <col min="1250" max="1250" width="9.5703125" style="27" customWidth="1"/>
    <col min="1251" max="1255" width="0" style="27" hidden="1" customWidth="1"/>
    <col min="1256" max="1256" width="12.140625" style="27" customWidth="1"/>
    <col min="1257" max="1257" width="9.5703125" style="27" customWidth="1"/>
    <col min="1258" max="1262" width="0" style="27" hidden="1" customWidth="1"/>
    <col min="1263" max="1263" width="12.140625" style="27" customWidth="1"/>
    <col min="1264" max="1264" width="9.5703125" style="27" customWidth="1"/>
    <col min="1265" max="1269" width="0" style="27" hidden="1" customWidth="1"/>
    <col min="1270" max="1270" width="12.140625" style="27" customWidth="1"/>
    <col min="1271" max="1271" width="9.5703125" style="27" customWidth="1"/>
    <col min="1272" max="1276" width="0" style="27" hidden="1" customWidth="1"/>
    <col min="1277" max="1277" width="12.140625" style="27" customWidth="1"/>
    <col min="1278" max="1278" width="9.5703125" style="27" customWidth="1"/>
    <col min="1279" max="1283" width="0" style="27" hidden="1" customWidth="1"/>
    <col min="1284" max="1284" width="14.5703125" style="27" bestFit="1" customWidth="1"/>
    <col min="1285" max="1285" width="13.85546875" style="27" customWidth="1"/>
    <col min="1286" max="1286" width="14.7109375" style="27" customWidth="1"/>
    <col min="1287" max="1287" width="11.42578125" style="27" customWidth="1"/>
    <col min="1288" max="1288" width="12.85546875" style="27" customWidth="1"/>
    <col min="1289" max="1289" width="15" style="27" bestFit="1" customWidth="1"/>
    <col min="1290" max="1290" width="11.7109375" style="27" customWidth="1"/>
    <col min="1291" max="1291" width="19.140625" style="27" customWidth="1"/>
    <col min="1292" max="1446" width="9.140625" style="27"/>
    <col min="1447" max="1447" width="12.5703125" style="27" customWidth="1"/>
    <col min="1448" max="1448" width="12.7109375" style="27" customWidth="1"/>
    <col min="1449" max="1449" width="9.140625" style="27" customWidth="1"/>
    <col min="1450" max="1450" width="88.7109375" style="27" customWidth="1"/>
    <col min="1451" max="1451" width="15.85546875" style="27" bestFit="1" customWidth="1"/>
    <col min="1452" max="1452" width="10.7109375" style="27" customWidth="1"/>
    <col min="1453" max="1453" width="12.7109375" style="27" customWidth="1"/>
    <col min="1454" max="1454" width="24" style="27" bestFit="1" customWidth="1"/>
    <col min="1455" max="1455" width="10.28515625" style="27" bestFit="1" customWidth="1"/>
    <col min="1456" max="1456" width="11.85546875" style="27" customWidth="1"/>
    <col min="1457" max="1457" width="9.5703125" style="27" customWidth="1"/>
    <col min="1458" max="1462" width="0" style="27" hidden="1" customWidth="1"/>
    <col min="1463" max="1463" width="12.85546875" style="27" customWidth="1"/>
    <col min="1464" max="1464" width="9.5703125" style="27" customWidth="1"/>
    <col min="1465" max="1469" width="0" style="27" hidden="1" customWidth="1"/>
    <col min="1470" max="1470" width="12.140625" style="27" customWidth="1"/>
    <col min="1471" max="1471" width="9.5703125" style="27" customWidth="1"/>
    <col min="1472" max="1476" width="0" style="27" hidden="1" customWidth="1"/>
    <col min="1477" max="1477" width="12.140625" style="27" customWidth="1"/>
    <col min="1478" max="1478" width="9.5703125" style="27" customWidth="1"/>
    <col min="1479" max="1483" width="0" style="27" hidden="1" customWidth="1"/>
    <col min="1484" max="1484" width="12.140625" style="27" customWidth="1"/>
    <col min="1485" max="1485" width="9.5703125" style="27" customWidth="1"/>
    <col min="1486" max="1490" width="0" style="27" hidden="1" customWidth="1"/>
    <col min="1491" max="1491" width="12.140625" style="27" customWidth="1"/>
    <col min="1492" max="1492" width="9.5703125" style="27" customWidth="1"/>
    <col min="1493" max="1497" width="0" style="27" hidden="1" customWidth="1"/>
    <col min="1498" max="1498" width="12.140625" style="27" customWidth="1"/>
    <col min="1499" max="1499" width="9.5703125" style="27" customWidth="1"/>
    <col min="1500" max="1504" width="0" style="27" hidden="1" customWidth="1"/>
    <col min="1505" max="1505" width="12.140625" style="27" customWidth="1"/>
    <col min="1506" max="1506" width="9.5703125" style="27" customWidth="1"/>
    <col min="1507" max="1511" width="0" style="27" hidden="1" customWidth="1"/>
    <col min="1512" max="1512" width="12.140625" style="27" customWidth="1"/>
    <col min="1513" max="1513" width="9.5703125" style="27" customWidth="1"/>
    <col min="1514" max="1518" width="0" style="27" hidden="1" customWidth="1"/>
    <col min="1519" max="1519" width="12.140625" style="27" customWidth="1"/>
    <col min="1520" max="1520" width="9.5703125" style="27" customWidth="1"/>
    <col min="1521" max="1525" width="0" style="27" hidden="1" customWidth="1"/>
    <col min="1526" max="1526" width="12.140625" style="27" customWidth="1"/>
    <col min="1527" max="1527" width="9.5703125" style="27" customWidth="1"/>
    <col min="1528" max="1532" width="0" style="27" hidden="1" customWidth="1"/>
    <col min="1533" max="1533" width="12.140625" style="27" customWidth="1"/>
    <col min="1534" max="1534" width="9.5703125" style="27" customWidth="1"/>
    <col min="1535" max="1539" width="0" style="27" hidden="1" customWidth="1"/>
    <col min="1540" max="1540" width="14.5703125" style="27" bestFit="1" customWidth="1"/>
    <col min="1541" max="1541" width="13.85546875" style="27" customWidth="1"/>
    <col min="1542" max="1542" width="14.7109375" style="27" customWidth="1"/>
    <col min="1543" max="1543" width="11.42578125" style="27" customWidth="1"/>
    <col min="1544" max="1544" width="12.85546875" style="27" customWidth="1"/>
    <col min="1545" max="1545" width="15" style="27" bestFit="1" customWidth="1"/>
    <col min="1546" max="1546" width="11.7109375" style="27" customWidth="1"/>
    <col min="1547" max="1547" width="19.140625" style="27" customWidth="1"/>
    <col min="1548" max="1702" width="9.140625" style="27"/>
    <col min="1703" max="1703" width="12.5703125" style="27" customWidth="1"/>
    <col min="1704" max="1704" width="12.7109375" style="27" customWidth="1"/>
    <col min="1705" max="1705" width="9.140625" style="27" customWidth="1"/>
    <col min="1706" max="1706" width="88.7109375" style="27" customWidth="1"/>
    <col min="1707" max="1707" width="15.85546875" style="27" bestFit="1" customWidth="1"/>
    <col min="1708" max="1708" width="10.7109375" style="27" customWidth="1"/>
    <col min="1709" max="1709" width="12.7109375" style="27" customWidth="1"/>
    <col min="1710" max="1710" width="24" style="27" bestFit="1" customWidth="1"/>
    <col min="1711" max="1711" width="10.28515625" style="27" bestFit="1" customWidth="1"/>
    <col min="1712" max="1712" width="11.85546875" style="27" customWidth="1"/>
    <col min="1713" max="1713" width="9.5703125" style="27" customWidth="1"/>
    <col min="1714" max="1718" width="0" style="27" hidden="1" customWidth="1"/>
    <col min="1719" max="1719" width="12.85546875" style="27" customWidth="1"/>
    <col min="1720" max="1720" width="9.5703125" style="27" customWidth="1"/>
    <col min="1721" max="1725" width="0" style="27" hidden="1" customWidth="1"/>
    <col min="1726" max="1726" width="12.140625" style="27" customWidth="1"/>
    <col min="1727" max="1727" width="9.5703125" style="27" customWidth="1"/>
    <col min="1728" max="1732" width="0" style="27" hidden="1" customWidth="1"/>
    <col min="1733" max="1733" width="12.140625" style="27" customWidth="1"/>
    <col min="1734" max="1734" width="9.5703125" style="27" customWidth="1"/>
    <col min="1735" max="1739" width="0" style="27" hidden="1" customWidth="1"/>
    <col min="1740" max="1740" width="12.140625" style="27" customWidth="1"/>
    <col min="1741" max="1741" width="9.5703125" style="27" customWidth="1"/>
    <col min="1742" max="1746" width="0" style="27" hidden="1" customWidth="1"/>
    <col min="1747" max="1747" width="12.140625" style="27" customWidth="1"/>
    <col min="1748" max="1748" width="9.5703125" style="27" customWidth="1"/>
    <col min="1749" max="1753" width="0" style="27" hidden="1" customWidth="1"/>
    <col min="1754" max="1754" width="12.140625" style="27" customWidth="1"/>
    <col min="1755" max="1755" width="9.5703125" style="27" customWidth="1"/>
    <col min="1756" max="1760" width="0" style="27" hidden="1" customWidth="1"/>
    <col min="1761" max="1761" width="12.140625" style="27" customWidth="1"/>
    <col min="1762" max="1762" width="9.5703125" style="27" customWidth="1"/>
    <col min="1763" max="1767" width="0" style="27" hidden="1" customWidth="1"/>
    <col min="1768" max="1768" width="12.140625" style="27" customWidth="1"/>
    <col min="1769" max="1769" width="9.5703125" style="27" customWidth="1"/>
    <col min="1770" max="1774" width="0" style="27" hidden="1" customWidth="1"/>
    <col min="1775" max="1775" width="12.140625" style="27" customWidth="1"/>
    <col min="1776" max="1776" width="9.5703125" style="27" customWidth="1"/>
    <col min="1777" max="1781" width="0" style="27" hidden="1" customWidth="1"/>
    <col min="1782" max="1782" width="12.140625" style="27" customWidth="1"/>
    <col min="1783" max="1783" width="9.5703125" style="27" customWidth="1"/>
    <col min="1784" max="1788" width="0" style="27" hidden="1" customWidth="1"/>
    <col min="1789" max="1789" width="12.140625" style="27" customWidth="1"/>
    <col min="1790" max="1790" width="9.5703125" style="27" customWidth="1"/>
    <col min="1791" max="1795" width="0" style="27" hidden="1" customWidth="1"/>
    <col min="1796" max="1796" width="14.5703125" style="27" bestFit="1" customWidth="1"/>
    <col min="1797" max="1797" width="13.85546875" style="27" customWidth="1"/>
    <col min="1798" max="1798" width="14.7109375" style="27" customWidth="1"/>
    <col min="1799" max="1799" width="11.42578125" style="27" customWidth="1"/>
    <col min="1800" max="1800" width="12.85546875" style="27" customWidth="1"/>
    <col min="1801" max="1801" width="15" style="27" bestFit="1" customWidth="1"/>
    <col min="1802" max="1802" width="11.7109375" style="27" customWidth="1"/>
    <col min="1803" max="1803" width="19.140625" style="27" customWidth="1"/>
    <col min="1804" max="1958" width="9.140625" style="27"/>
    <col min="1959" max="1959" width="12.5703125" style="27" customWidth="1"/>
    <col min="1960" max="1960" width="12.7109375" style="27" customWidth="1"/>
    <col min="1961" max="1961" width="9.140625" style="27" customWidth="1"/>
    <col min="1962" max="1962" width="88.7109375" style="27" customWidth="1"/>
    <col min="1963" max="1963" width="15.85546875" style="27" bestFit="1" customWidth="1"/>
    <col min="1964" max="1964" width="10.7109375" style="27" customWidth="1"/>
    <col min="1965" max="1965" width="12.7109375" style="27" customWidth="1"/>
    <col min="1966" max="1966" width="24" style="27" bestFit="1" customWidth="1"/>
    <col min="1967" max="1967" width="10.28515625" style="27" bestFit="1" customWidth="1"/>
    <col min="1968" max="1968" width="11.85546875" style="27" customWidth="1"/>
    <col min="1969" max="1969" width="9.5703125" style="27" customWidth="1"/>
    <col min="1970" max="1974" width="0" style="27" hidden="1" customWidth="1"/>
    <col min="1975" max="1975" width="12.85546875" style="27" customWidth="1"/>
    <col min="1976" max="1976" width="9.5703125" style="27" customWidth="1"/>
    <col min="1977" max="1981" width="0" style="27" hidden="1" customWidth="1"/>
    <col min="1982" max="1982" width="12.140625" style="27" customWidth="1"/>
    <col min="1983" max="1983" width="9.5703125" style="27" customWidth="1"/>
    <col min="1984" max="1988" width="0" style="27" hidden="1" customWidth="1"/>
    <col min="1989" max="1989" width="12.140625" style="27" customWidth="1"/>
    <col min="1990" max="1990" width="9.5703125" style="27" customWidth="1"/>
    <col min="1991" max="1995" width="0" style="27" hidden="1" customWidth="1"/>
    <col min="1996" max="1996" width="12.140625" style="27" customWidth="1"/>
    <col min="1997" max="1997" width="9.5703125" style="27" customWidth="1"/>
    <col min="1998" max="2002" width="0" style="27" hidden="1" customWidth="1"/>
    <col min="2003" max="2003" width="12.140625" style="27" customWidth="1"/>
    <col min="2004" max="2004" width="9.5703125" style="27" customWidth="1"/>
    <col min="2005" max="2009" width="0" style="27" hidden="1" customWidth="1"/>
    <col min="2010" max="2010" width="12.140625" style="27" customWidth="1"/>
    <col min="2011" max="2011" width="9.5703125" style="27" customWidth="1"/>
    <col min="2012" max="2016" width="0" style="27" hidden="1" customWidth="1"/>
    <col min="2017" max="2017" width="12.140625" style="27" customWidth="1"/>
    <col min="2018" max="2018" width="9.5703125" style="27" customWidth="1"/>
    <col min="2019" max="2023" width="0" style="27" hidden="1" customWidth="1"/>
    <col min="2024" max="2024" width="12.140625" style="27" customWidth="1"/>
    <col min="2025" max="2025" width="9.5703125" style="27" customWidth="1"/>
    <col min="2026" max="2030" width="0" style="27" hidden="1" customWidth="1"/>
    <col min="2031" max="2031" width="12.140625" style="27" customWidth="1"/>
    <col min="2032" max="2032" width="9.5703125" style="27" customWidth="1"/>
    <col min="2033" max="2037" width="0" style="27" hidden="1" customWidth="1"/>
    <col min="2038" max="2038" width="12.140625" style="27" customWidth="1"/>
    <col min="2039" max="2039" width="9.5703125" style="27" customWidth="1"/>
    <col min="2040" max="2044" width="0" style="27" hidden="1" customWidth="1"/>
    <col min="2045" max="2045" width="12.140625" style="27" customWidth="1"/>
    <col min="2046" max="2046" width="9.5703125" style="27" customWidth="1"/>
    <col min="2047" max="2051" width="0" style="27" hidden="1" customWidth="1"/>
    <col min="2052" max="2052" width="14.5703125" style="27" bestFit="1" customWidth="1"/>
    <col min="2053" max="2053" width="13.85546875" style="27" customWidth="1"/>
    <col min="2054" max="2054" width="14.7109375" style="27" customWidth="1"/>
    <col min="2055" max="2055" width="11.42578125" style="27" customWidth="1"/>
    <col min="2056" max="2056" width="12.85546875" style="27" customWidth="1"/>
    <col min="2057" max="2057" width="15" style="27" bestFit="1" customWidth="1"/>
    <col min="2058" max="2058" width="11.7109375" style="27" customWidth="1"/>
    <col min="2059" max="2059" width="19.140625" style="27" customWidth="1"/>
    <col min="2060" max="2214" width="9.140625" style="27"/>
    <col min="2215" max="2215" width="12.5703125" style="27" customWidth="1"/>
    <col min="2216" max="2216" width="12.7109375" style="27" customWidth="1"/>
    <col min="2217" max="2217" width="9.140625" style="27" customWidth="1"/>
    <col min="2218" max="2218" width="88.7109375" style="27" customWidth="1"/>
    <col min="2219" max="2219" width="15.85546875" style="27" bestFit="1" customWidth="1"/>
    <col min="2220" max="2220" width="10.7109375" style="27" customWidth="1"/>
    <col min="2221" max="2221" width="12.7109375" style="27" customWidth="1"/>
    <col min="2222" max="2222" width="24" style="27" bestFit="1" customWidth="1"/>
    <col min="2223" max="2223" width="10.28515625" style="27" bestFit="1" customWidth="1"/>
    <col min="2224" max="2224" width="11.85546875" style="27" customWidth="1"/>
    <col min="2225" max="2225" width="9.5703125" style="27" customWidth="1"/>
    <col min="2226" max="2230" width="0" style="27" hidden="1" customWidth="1"/>
    <col min="2231" max="2231" width="12.85546875" style="27" customWidth="1"/>
    <col min="2232" max="2232" width="9.5703125" style="27" customWidth="1"/>
    <col min="2233" max="2237" width="0" style="27" hidden="1" customWidth="1"/>
    <col min="2238" max="2238" width="12.140625" style="27" customWidth="1"/>
    <col min="2239" max="2239" width="9.5703125" style="27" customWidth="1"/>
    <col min="2240" max="2244" width="0" style="27" hidden="1" customWidth="1"/>
    <col min="2245" max="2245" width="12.140625" style="27" customWidth="1"/>
    <col min="2246" max="2246" width="9.5703125" style="27" customWidth="1"/>
    <col min="2247" max="2251" width="0" style="27" hidden="1" customWidth="1"/>
    <col min="2252" max="2252" width="12.140625" style="27" customWidth="1"/>
    <col min="2253" max="2253" width="9.5703125" style="27" customWidth="1"/>
    <col min="2254" max="2258" width="0" style="27" hidden="1" customWidth="1"/>
    <col min="2259" max="2259" width="12.140625" style="27" customWidth="1"/>
    <col min="2260" max="2260" width="9.5703125" style="27" customWidth="1"/>
    <col min="2261" max="2265" width="0" style="27" hidden="1" customWidth="1"/>
    <col min="2266" max="2266" width="12.140625" style="27" customWidth="1"/>
    <col min="2267" max="2267" width="9.5703125" style="27" customWidth="1"/>
    <col min="2268" max="2272" width="0" style="27" hidden="1" customWidth="1"/>
    <col min="2273" max="2273" width="12.140625" style="27" customWidth="1"/>
    <col min="2274" max="2274" width="9.5703125" style="27" customWidth="1"/>
    <col min="2275" max="2279" width="0" style="27" hidden="1" customWidth="1"/>
    <col min="2280" max="2280" width="12.140625" style="27" customWidth="1"/>
    <col min="2281" max="2281" width="9.5703125" style="27" customWidth="1"/>
    <col min="2282" max="2286" width="0" style="27" hidden="1" customWidth="1"/>
    <col min="2287" max="2287" width="12.140625" style="27" customWidth="1"/>
    <col min="2288" max="2288" width="9.5703125" style="27" customWidth="1"/>
    <col min="2289" max="2293" width="0" style="27" hidden="1" customWidth="1"/>
    <col min="2294" max="2294" width="12.140625" style="27" customWidth="1"/>
    <col min="2295" max="2295" width="9.5703125" style="27" customWidth="1"/>
    <col min="2296" max="2300" width="0" style="27" hidden="1" customWidth="1"/>
    <col min="2301" max="2301" width="12.140625" style="27" customWidth="1"/>
    <col min="2302" max="2302" width="9.5703125" style="27" customWidth="1"/>
    <col min="2303" max="2307" width="0" style="27" hidden="1" customWidth="1"/>
    <col min="2308" max="2308" width="14.5703125" style="27" bestFit="1" customWidth="1"/>
    <col min="2309" max="2309" width="13.85546875" style="27" customWidth="1"/>
    <col min="2310" max="2310" width="14.7109375" style="27" customWidth="1"/>
    <col min="2311" max="2311" width="11.42578125" style="27" customWidth="1"/>
    <col min="2312" max="2312" width="12.85546875" style="27" customWidth="1"/>
    <col min="2313" max="2313" width="15" style="27" bestFit="1" customWidth="1"/>
    <col min="2314" max="2314" width="11.7109375" style="27" customWidth="1"/>
    <col min="2315" max="2315" width="19.140625" style="27" customWidth="1"/>
    <col min="2316" max="2470" width="9.140625" style="27"/>
    <col min="2471" max="2471" width="12.5703125" style="27" customWidth="1"/>
    <col min="2472" max="2472" width="12.7109375" style="27" customWidth="1"/>
    <col min="2473" max="2473" width="9.140625" style="27" customWidth="1"/>
    <col min="2474" max="2474" width="88.7109375" style="27" customWidth="1"/>
    <col min="2475" max="2475" width="15.85546875" style="27" bestFit="1" customWidth="1"/>
    <col min="2476" max="2476" width="10.7109375" style="27" customWidth="1"/>
    <col min="2477" max="2477" width="12.7109375" style="27" customWidth="1"/>
    <col min="2478" max="2478" width="24" style="27" bestFit="1" customWidth="1"/>
    <col min="2479" max="2479" width="10.28515625" style="27" bestFit="1" customWidth="1"/>
    <col min="2480" max="2480" width="11.85546875" style="27" customWidth="1"/>
    <col min="2481" max="2481" width="9.5703125" style="27" customWidth="1"/>
    <col min="2482" max="2486" width="0" style="27" hidden="1" customWidth="1"/>
    <col min="2487" max="2487" width="12.85546875" style="27" customWidth="1"/>
    <col min="2488" max="2488" width="9.5703125" style="27" customWidth="1"/>
    <col min="2489" max="2493" width="0" style="27" hidden="1" customWidth="1"/>
    <col min="2494" max="2494" width="12.140625" style="27" customWidth="1"/>
    <col min="2495" max="2495" width="9.5703125" style="27" customWidth="1"/>
    <col min="2496" max="2500" width="0" style="27" hidden="1" customWidth="1"/>
    <col min="2501" max="2501" width="12.140625" style="27" customWidth="1"/>
    <col min="2502" max="2502" width="9.5703125" style="27" customWidth="1"/>
    <col min="2503" max="2507" width="0" style="27" hidden="1" customWidth="1"/>
    <col min="2508" max="2508" width="12.140625" style="27" customWidth="1"/>
    <col min="2509" max="2509" width="9.5703125" style="27" customWidth="1"/>
    <col min="2510" max="2514" width="0" style="27" hidden="1" customWidth="1"/>
    <col min="2515" max="2515" width="12.140625" style="27" customWidth="1"/>
    <col min="2516" max="2516" width="9.5703125" style="27" customWidth="1"/>
    <col min="2517" max="2521" width="0" style="27" hidden="1" customWidth="1"/>
    <col min="2522" max="2522" width="12.140625" style="27" customWidth="1"/>
    <col min="2523" max="2523" width="9.5703125" style="27" customWidth="1"/>
    <col min="2524" max="2528" width="0" style="27" hidden="1" customWidth="1"/>
    <col min="2529" max="2529" width="12.140625" style="27" customWidth="1"/>
    <col min="2530" max="2530" width="9.5703125" style="27" customWidth="1"/>
    <col min="2531" max="2535" width="0" style="27" hidden="1" customWidth="1"/>
    <col min="2536" max="2536" width="12.140625" style="27" customWidth="1"/>
    <col min="2537" max="2537" width="9.5703125" style="27" customWidth="1"/>
    <col min="2538" max="2542" width="0" style="27" hidden="1" customWidth="1"/>
    <col min="2543" max="2543" width="12.140625" style="27" customWidth="1"/>
    <col min="2544" max="2544" width="9.5703125" style="27" customWidth="1"/>
    <col min="2545" max="2549" width="0" style="27" hidden="1" customWidth="1"/>
    <col min="2550" max="2550" width="12.140625" style="27" customWidth="1"/>
    <col min="2551" max="2551" width="9.5703125" style="27" customWidth="1"/>
    <col min="2552" max="2556" width="0" style="27" hidden="1" customWidth="1"/>
    <col min="2557" max="2557" width="12.140625" style="27" customWidth="1"/>
    <col min="2558" max="2558" width="9.5703125" style="27" customWidth="1"/>
    <col min="2559" max="2563" width="0" style="27" hidden="1" customWidth="1"/>
    <col min="2564" max="2564" width="14.5703125" style="27" bestFit="1" customWidth="1"/>
    <col min="2565" max="2565" width="13.85546875" style="27" customWidth="1"/>
    <col min="2566" max="2566" width="14.7109375" style="27" customWidth="1"/>
    <col min="2567" max="2567" width="11.42578125" style="27" customWidth="1"/>
    <col min="2568" max="2568" width="12.85546875" style="27" customWidth="1"/>
    <col min="2569" max="2569" width="15" style="27" bestFit="1" customWidth="1"/>
    <col min="2570" max="2570" width="11.7109375" style="27" customWidth="1"/>
    <col min="2571" max="2571" width="19.140625" style="27" customWidth="1"/>
    <col min="2572" max="2726" width="9.140625" style="27"/>
    <col min="2727" max="2727" width="12.5703125" style="27" customWidth="1"/>
    <col min="2728" max="2728" width="12.7109375" style="27" customWidth="1"/>
    <col min="2729" max="2729" width="9.140625" style="27" customWidth="1"/>
    <col min="2730" max="2730" width="88.7109375" style="27" customWidth="1"/>
    <col min="2731" max="2731" width="15.85546875" style="27" bestFit="1" customWidth="1"/>
    <col min="2732" max="2732" width="10.7109375" style="27" customWidth="1"/>
    <col min="2733" max="2733" width="12.7109375" style="27" customWidth="1"/>
    <col min="2734" max="2734" width="24" style="27" bestFit="1" customWidth="1"/>
    <col min="2735" max="2735" width="10.28515625" style="27" bestFit="1" customWidth="1"/>
    <col min="2736" max="2736" width="11.85546875" style="27" customWidth="1"/>
    <col min="2737" max="2737" width="9.5703125" style="27" customWidth="1"/>
    <col min="2738" max="2742" width="0" style="27" hidden="1" customWidth="1"/>
    <col min="2743" max="2743" width="12.85546875" style="27" customWidth="1"/>
    <col min="2744" max="2744" width="9.5703125" style="27" customWidth="1"/>
    <col min="2745" max="2749" width="0" style="27" hidden="1" customWidth="1"/>
    <col min="2750" max="2750" width="12.140625" style="27" customWidth="1"/>
    <col min="2751" max="2751" width="9.5703125" style="27" customWidth="1"/>
    <col min="2752" max="2756" width="0" style="27" hidden="1" customWidth="1"/>
    <col min="2757" max="2757" width="12.140625" style="27" customWidth="1"/>
    <col min="2758" max="2758" width="9.5703125" style="27" customWidth="1"/>
    <col min="2759" max="2763" width="0" style="27" hidden="1" customWidth="1"/>
    <col min="2764" max="2764" width="12.140625" style="27" customWidth="1"/>
    <col min="2765" max="2765" width="9.5703125" style="27" customWidth="1"/>
    <col min="2766" max="2770" width="0" style="27" hidden="1" customWidth="1"/>
    <col min="2771" max="2771" width="12.140625" style="27" customWidth="1"/>
    <col min="2772" max="2772" width="9.5703125" style="27" customWidth="1"/>
    <col min="2773" max="2777" width="0" style="27" hidden="1" customWidth="1"/>
    <col min="2778" max="2778" width="12.140625" style="27" customWidth="1"/>
    <col min="2779" max="2779" width="9.5703125" style="27" customWidth="1"/>
    <col min="2780" max="2784" width="0" style="27" hidden="1" customWidth="1"/>
    <col min="2785" max="2785" width="12.140625" style="27" customWidth="1"/>
    <col min="2786" max="2786" width="9.5703125" style="27" customWidth="1"/>
    <col min="2787" max="2791" width="0" style="27" hidden="1" customWidth="1"/>
    <col min="2792" max="2792" width="12.140625" style="27" customWidth="1"/>
    <col min="2793" max="2793" width="9.5703125" style="27" customWidth="1"/>
    <col min="2794" max="2798" width="0" style="27" hidden="1" customWidth="1"/>
    <col min="2799" max="2799" width="12.140625" style="27" customWidth="1"/>
    <col min="2800" max="2800" width="9.5703125" style="27" customWidth="1"/>
    <col min="2801" max="2805" width="0" style="27" hidden="1" customWidth="1"/>
    <col min="2806" max="2806" width="12.140625" style="27" customWidth="1"/>
    <col min="2807" max="2807" width="9.5703125" style="27" customWidth="1"/>
    <col min="2808" max="2812" width="0" style="27" hidden="1" customWidth="1"/>
    <col min="2813" max="2813" width="12.140625" style="27" customWidth="1"/>
    <col min="2814" max="2814" width="9.5703125" style="27" customWidth="1"/>
    <col min="2815" max="2819" width="0" style="27" hidden="1" customWidth="1"/>
    <col min="2820" max="2820" width="14.5703125" style="27" bestFit="1" customWidth="1"/>
    <col min="2821" max="2821" width="13.85546875" style="27" customWidth="1"/>
    <col min="2822" max="2822" width="14.7109375" style="27" customWidth="1"/>
    <col min="2823" max="2823" width="11.42578125" style="27" customWidth="1"/>
    <col min="2824" max="2824" width="12.85546875" style="27" customWidth="1"/>
    <col min="2825" max="2825" width="15" style="27" bestFit="1" customWidth="1"/>
    <col min="2826" max="2826" width="11.7109375" style="27" customWidth="1"/>
    <col min="2827" max="2827" width="19.140625" style="27" customWidth="1"/>
    <col min="2828" max="2982" width="9.140625" style="27"/>
    <col min="2983" max="2983" width="12.5703125" style="27" customWidth="1"/>
    <col min="2984" max="2984" width="12.7109375" style="27" customWidth="1"/>
    <col min="2985" max="2985" width="9.140625" style="27" customWidth="1"/>
    <col min="2986" max="2986" width="88.7109375" style="27" customWidth="1"/>
    <col min="2987" max="2987" width="15.85546875" style="27" bestFit="1" customWidth="1"/>
    <col min="2988" max="2988" width="10.7109375" style="27" customWidth="1"/>
    <col min="2989" max="2989" width="12.7109375" style="27" customWidth="1"/>
    <col min="2990" max="2990" width="24" style="27" bestFit="1" customWidth="1"/>
    <col min="2991" max="2991" width="10.28515625" style="27" bestFit="1" customWidth="1"/>
    <col min="2992" max="2992" width="11.85546875" style="27" customWidth="1"/>
    <col min="2993" max="2993" width="9.5703125" style="27" customWidth="1"/>
    <col min="2994" max="2998" width="0" style="27" hidden="1" customWidth="1"/>
    <col min="2999" max="2999" width="12.85546875" style="27" customWidth="1"/>
    <col min="3000" max="3000" width="9.5703125" style="27" customWidth="1"/>
    <col min="3001" max="3005" width="0" style="27" hidden="1" customWidth="1"/>
    <col min="3006" max="3006" width="12.140625" style="27" customWidth="1"/>
    <col min="3007" max="3007" width="9.5703125" style="27" customWidth="1"/>
    <col min="3008" max="3012" width="0" style="27" hidden="1" customWidth="1"/>
    <col min="3013" max="3013" width="12.140625" style="27" customWidth="1"/>
    <col min="3014" max="3014" width="9.5703125" style="27" customWidth="1"/>
    <col min="3015" max="3019" width="0" style="27" hidden="1" customWidth="1"/>
    <col min="3020" max="3020" width="12.140625" style="27" customWidth="1"/>
    <col min="3021" max="3021" width="9.5703125" style="27" customWidth="1"/>
    <col min="3022" max="3026" width="0" style="27" hidden="1" customWidth="1"/>
    <col min="3027" max="3027" width="12.140625" style="27" customWidth="1"/>
    <col min="3028" max="3028" width="9.5703125" style="27" customWidth="1"/>
    <col min="3029" max="3033" width="0" style="27" hidden="1" customWidth="1"/>
    <col min="3034" max="3034" width="12.140625" style="27" customWidth="1"/>
    <col min="3035" max="3035" width="9.5703125" style="27" customWidth="1"/>
    <col min="3036" max="3040" width="0" style="27" hidden="1" customWidth="1"/>
    <col min="3041" max="3041" width="12.140625" style="27" customWidth="1"/>
    <col min="3042" max="3042" width="9.5703125" style="27" customWidth="1"/>
    <col min="3043" max="3047" width="0" style="27" hidden="1" customWidth="1"/>
    <col min="3048" max="3048" width="12.140625" style="27" customWidth="1"/>
    <col min="3049" max="3049" width="9.5703125" style="27" customWidth="1"/>
    <col min="3050" max="3054" width="0" style="27" hidden="1" customWidth="1"/>
    <col min="3055" max="3055" width="12.140625" style="27" customWidth="1"/>
    <col min="3056" max="3056" width="9.5703125" style="27" customWidth="1"/>
    <col min="3057" max="3061" width="0" style="27" hidden="1" customWidth="1"/>
    <col min="3062" max="3062" width="12.140625" style="27" customWidth="1"/>
    <col min="3063" max="3063" width="9.5703125" style="27" customWidth="1"/>
    <col min="3064" max="3068" width="0" style="27" hidden="1" customWidth="1"/>
    <col min="3069" max="3069" width="12.140625" style="27" customWidth="1"/>
    <col min="3070" max="3070" width="9.5703125" style="27" customWidth="1"/>
    <col min="3071" max="3075" width="0" style="27" hidden="1" customWidth="1"/>
    <col min="3076" max="3076" width="14.5703125" style="27" bestFit="1" customWidth="1"/>
    <col min="3077" max="3077" width="13.85546875" style="27" customWidth="1"/>
    <col min="3078" max="3078" width="14.7109375" style="27" customWidth="1"/>
    <col min="3079" max="3079" width="11.42578125" style="27" customWidth="1"/>
    <col min="3080" max="3080" width="12.85546875" style="27" customWidth="1"/>
    <col min="3081" max="3081" width="15" style="27" bestFit="1" customWidth="1"/>
    <col min="3082" max="3082" width="11.7109375" style="27" customWidth="1"/>
    <col min="3083" max="3083" width="19.140625" style="27" customWidth="1"/>
    <col min="3084" max="3238" width="9.140625" style="27"/>
    <col min="3239" max="3239" width="12.5703125" style="27" customWidth="1"/>
    <col min="3240" max="3240" width="12.7109375" style="27" customWidth="1"/>
    <col min="3241" max="3241" width="9.140625" style="27" customWidth="1"/>
    <col min="3242" max="3242" width="88.7109375" style="27" customWidth="1"/>
    <col min="3243" max="3243" width="15.85546875" style="27" bestFit="1" customWidth="1"/>
    <col min="3244" max="3244" width="10.7109375" style="27" customWidth="1"/>
    <col min="3245" max="3245" width="12.7109375" style="27" customWidth="1"/>
    <col min="3246" max="3246" width="24" style="27" bestFit="1" customWidth="1"/>
    <col min="3247" max="3247" width="10.28515625" style="27" bestFit="1" customWidth="1"/>
    <col min="3248" max="3248" width="11.85546875" style="27" customWidth="1"/>
    <col min="3249" max="3249" width="9.5703125" style="27" customWidth="1"/>
    <col min="3250" max="3254" width="0" style="27" hidden="1" customWidth="1"/>
    <col min="3255" max="3255" width="12.85546875" style="27" customWidth="1"/>
    <col min="3256" max="3256" width="9.5703125" style="27" customWidth="1"/>
    <col min="3257" max="3261" width="0" style="27" hidden="1" customWidth="1"/>
    <col min="3262" max="3262" width="12.140625" style="27" customWidth="1"/>
    <col min="3263" max="3263" width="9.5703125" style="27" customWidth="1"/>
    <col min="3264" max="3268" width="0" style="27" hidden="1" customWidth="1"/>
    <col min="3269" max="3269" width="12.140625" style="27" customWidth="1"/>
    <col min="3270" max="3270" width="9.5703125" style="27" customWidth="1"/>
    <col min="3271" max="3275" width="0" style="27" hidden="1" customWidth="1"/>
    <col min="3276" max="3276" width="12.140625" style="27" customWidth="1"/>
    <col min="3277" max="3277" width="9.5703125" style="27" customWidth="1"/>
    <col min="3278" max="3282" width="0" style="27" hidden="1" customWidth="1"/>
    <col min="3283" max="3283" width="12.140625" style="27" customWidth="1"/>
    <col min="3284" max="3284" width="9.5703125" style="27" customWidth="1"/>
    <col min="3285" max="3289" width="0" style="27" hidden="1" customWidth="1"/>
    <col min="3290" max="3290" width="12.140625" style="27" customWidth="1"/>
    <col min="3291" max="3291" width="9.5703125" style="27" customWidth="1"/>
    <col min="3292" max="3296" width="0" style="27" hidden="1" customWidth="1"/>
    <col min="3297" max="3297" width="12.140625" style="27" customWidth="1"/>
    <col min="3298" max="3298" width="9.5703125" style="27" customWidth="1"/>
    <col min="3299" max="3303" width="0" style="27" hidden="1" customWidth="1"/>
    <col min="3304" max="3304" width="12.140625" style="27" customWidth="1"/>
    <col min="3305" max="3305" width="9.5703125" style="27" customWidth="1"/>
    <col min="3306" max="3310" width="0" style="27" hidden="1" customWidth="1"/>
    <col min="3311" max="3311" width="12.140625" style="27" customWidth="1"/>
    <col min="3312" max="3312" width="9.5703125" style="27" customWidth="1"/>
    <col min="3313" max="3317" width="0" style="27" hidden="1" customWidth="1"/>
    <col min="3318" max="3318" width="12.140625" style="27" customWidth="1"/>
    <col min="3319" max="3319" width="9.5703125" style="27" customWidth="1"/>
    <col min="3320" max="3324" width="0" style="27" hidden="1" customWidth="1"/>
    <col min="3325" max="3325" width="12.140625" style="27" customWidth="1"/>
    <col min="3326" max="3326" width="9.5703125" style="27" customWidth="1"/>
    <col min="3327" max="3331" width="0" style="27" hidden="1" customWidth="1"/>
    <col min="3332" max="3332" width="14.5703125" style="27" bestFit="1" customWidth="1"/>
    <col min="3333" max="3333" width="13.85546875" style="27" customWidth="1"/>
    <col min="3334" max="3334" width="14.7109375" style="27" customWidth="1"/>
    <col min="3335" max="3335" width="11.42578125" style="27" customWidth="1"/>
    <col min="3336" max="3336" width="12.85546875" style="27" customWidth="1"/>
    <col min="3337" max="3337" width="15" style="27" bestFit="1" customWidth="1"/>
    <col min="3338" max="3338" width="11.7109375" style="27" customWidth="1"/>
    <col min="3339" max="3339" width="19.140625" style="27" customWidth="1"/>
    <col min="3340" max="3494" width="9.140625" style="27"/>
    <col min="3495" max="3495" width="12.5703125" style="27" customWidth="1"/>
    <col min="3496" max="3496" width="12.7109375" style="27" customWidth="1"/>
    <col min="3497" max="3497" width="9.140625" style="27" customWidth="1"/>
    <col min="3498" max="3498" width="88.7109375" style="27" customWidth="1"/>
    <col min="3499" max="3499" width="15.85546875" style="27" bestFit="1" customWidth="1"/>
    <col min="3500" max="3500" width="10.7109375" style="27" customWidth="1"/>
    <col min="3501" max="3501" width="12.7109375" style="27" customWidth="1"/>
    <col min="3502" max="3502" width="24" style="27" bestFit="1" customWidth="1"/>
    <col min="3503" max="3503" width="10.28515625" style="27" bestFit="1" customWidth="1"/>
    <col min="3504" max="3504" width="11.85546875" style="27" customWidth="1"/>
    <col min="3505" max="3505" width="9.5703125" style="27" customWidth="1"/>
    <col min="3506" max="3510" width="0" style="27" hidden="1" customWidth="1"/>
    <col min="3511" max="3511" width="12.85546875" style="27" customWidth="1"/>
    <col min="3512" max="3512" width="9.5703125" style="27" customWidth="1"/>
    <col min="3513" max="3517" width="0" style="27" hidden="1" customWidth="1"/>
    <col min="3518" max="3518" width="12.140625" style="27" customWidth="1"/>
    <col min="3519" max="3519" width="9.5703125" style="27" customWidth="1"/>
    <col min="3520" max="3524" width="0" style="27" hidden="1" customWidth="1"/>
    <col min="3525" max="3525" width="12.140625" style="27" customWidth="1"/>
    <col min="3526" max="3526" width="9.5703125" style="27" customWidth="1"/>
    <col min="3527" max="3531" width="0" style="27" hidden="1" customWidth="1"/>
    <col min="3532" max="3532" width="12.140625" style="27" customWidth="1"/>
    <col min="3533" max="3533" width="9.5703125" style="27" customWidth="1"/>
    <col min="3534" max="3538" width="0" style="27" hidden="1" customWidth="1"/>
    <col min="3539" max="3539" width="12.140625" style="27" customWidth="1"/>
    <col min="3540" max="3540" width="9.5703125" style="27" customWidth="1"/>
    <col min="3541" max="3545" width="0" style="27" hidden="1" customWidth="1"/>
    <col min="3546" max="3546" width="12.140625" style="27" customWidth="1"/>
    <col min="3547" max="3547" width="9.5703125" style="27" customWidth="1"/>
    <col min="3548" max="3552" width="0" style="27" hidden="1" customWidth="1"/>
    <col min="3553" max="3553" width="12.140625" style="27" customWidth="1"/>
    <col min="3554" max="3554" width="9.5703125" style="27" customWidth="1"/>
    <col min="3555" max="3559" width="0" style="27" hidden="1" customWidth="1"/>
    <col min="3560" max="3560" width="12.140625" style="27" customWidth="1"/>
    <col min="3561" max="3561" width="9.5703125" style="27" customWidth="1"/>
    <col min="3562" max="3566" width="0" style="27" hidden="1" customWidth="1"/>
    <col min="3567" max="3567" width="12.140625" style="27" customWidth="1"/>
    <col min="3568" max="3568" width="9.5703125" style="27" customWidth="1"/>
    <col min="3569" max="3573" width="0" style="27" hidden="1" customWidth="1"/>
    <col min="3574" max="3574" width="12.140625" style="27" customWidth="1"/>
    <col min="3575" max="3575" width="9.5703125" style="27" customWidth="1"/>
    <col min="3576" max="3580" width="0" style="27" hidden="1" customWidth="1"/>
    <col min="3581" max="3581" width="12.140625" style="27" customWidth="1"/>
    <col min="3582" max="3582" width="9.5703125" style="27" customWidth="1"/>
    <col min="3583" max="3587" width="0" style="27" hidden="1" customWidth="1"/>
    <col min="3588" max="3588" width="14.5703125" style="27" bestFit="1" customWidth="1"/>
    <col min="3589" max="3589" width="13.85546875" style="27" customWidth="1"/>
    <col min="3590" max="3590" width="14.7109375" style="27" customWidth="1"/>
    <col min="3591" max="3591" width="11.42578125" style="27" customWidth="1"/>
    <col min="3592" max="3592" width="12.85546875" style="27" customWidth="1"/>
    <col min="3593" max="3593" width="15" style="27" bestFit="1" customWidth="1"/>
    <col min="3594" max="3594" width="11.7109375" style="27" customWidth="1"/>
    <col min="3595" max="3595" width="19.140625" style="27" customWidth="1"/>
    <col min="3596" max="3750" width="9.140625" style="27"/>
    <col min="3751" max="3751" width="12.5703125" style="27" customWidth="1"/>
    <col min="3752" max="3752" width="12.7109375" style="27" customWidth="1"/>
    <col min="3753" max="3753" width="9.140625" style="27" customWidth="1"/>
    <col min="3754" max="3754" width="88.7109375" style="27" customWidth="1"/>
    <col min="3755" max="3755" width="15.85546875" style="27" bestFit="1" customWidth="1"/>
    <col min="3756" max="3756" width="10.7109375" style="27" customWidth="1"/>
    <col min="3757" max="3757" width="12.7109375" style="27" customWidth="1"/>
    <col min="3758" max="3758" width="24" style="27" bestFit="1" customWidth="1"/>
    <col min="3759" max="3759" width="10.28515625" style="27" bestFit="1" customWidth="1"/>
    <col min="3760" max="3760" width="11.85546875" style="27" customWidth="1"/>
    <col min="3761" max="3761" width="9.5703125" style="27" customWidth="1"/>
    <col min="3762" max="3766" width="0" style="27" hidden="1" customWidth="1"/>
    <col min="3767" max="3767" width="12.85546875" style="27" customWidth="1"/>
    <col min="3768" max="3768" width="9.5703125" style="27" customWidth="1"/>
    <col min="3769" max="3773" width="0" style="27" hidden="1" customWidth="1"/>
    <col min="3774" max="3774" width="12.140625" style="27" customWidth="1"/>
    <col min="3775" max="3775" width="9.5703125" style="27" customWidth="1"/>
    <col min="3776" max="3780" width="0" style="27" hidden="1" customWidth="1"/>
    <col min="3781" max="3781" width="12.140625" style="27" customWidth="1"/>
    <col min="3782" max="3782" width="9.5703125" style="27" customWidth="1"/>
    <col min="3783" max="3787" width="0" style="27" hidden="1" customWidth="1"/>
    <col min="3788" max="3788" width="12.140625" style="27" customWidth="1"/>
    <col min="3789" max="3789" width="9.5703125" style="27" customWidth="1"/>
    <col min="3790" max="3794" width="0" style="27" hidden="1" customWidth="1"/>
    <col min="3795" max="3795" width="12.140625" style="27" customWidth="1"/>
    <col min="3796" max="3796" width="9.5703125" style="27" customWidth="1"/>
    <col min="3797" max="3801" width="0" style="27" hidden="1" customWidth="1"/>
    <col min="3802" max="3802" width="12.140625" style="27" customWidth="1"/>
    <col min="3803" max="3803" width="9.5703125" style="27" customWidth="1"/>
    <col min="3804" max="3808" width="0" style="27" hidden="1" customWidth="1"/>
    <col min="3809" max="3809" width="12.140625" style="27" customWidth="1"/>
    <col min="3810" max="3810" width="9.5703125" style="27" customWidth="1"/>
    <col min="3811" max="3815" width="0" style="27" hidden="1" customWidth="1"/>
    <col min="3816" max="3816" width="12.140625" style="27" customWidth="1"/>
    <col min="3817" max="3817" width="9.5703125" style="27" customWidth="1"/>
    <col min="3818" max="3822" width="0" style="27" hidden="1" customWidth="1"/>
    <col min="3823" max="3823" width="12.140625" style="27" customWidth="1"/>
    <col min="3824" max="3824" width="9.5703125" style="27" customWidth="1"/>
    <col min="3825" max="3829" width="0" style="27" hidden="1" customWidth="1"/>
    <col min="3830" max="3830" width="12.140625" style="27" customWidth="1"/>
    <col min="3831" max="3831" width="9.5703125" style="27" customWidth="1"/>
    <col min="3832" max="3836" width="0" style="27" hidden="1" customWidth="1"/>
    <col min="3837" max="3837" width="12.140625" style="27" customWidth="1"/>
    <col min="3838" max="3838" width="9.5703125" style="27" customWidth="1"/>
    <col min="3839" max="3843" width="0" style="27" hidden="1" customWidth="1"/>
    <col min="3844" max="3844" width="14.5703125" style="27" bestFit="1" customWidth="1"/>
    <col min="3845" max="3845" width="13.85546875" style="27" customWidth="1"/>
    <col min="3846" max="3846" width="14.7109375" style="27" customWidth="1"/>
    <col min="3847" max="3847" width="11.42578125" style="27" customWidth="1"/>
    <col min="3848" max="3848" width="12.85546875" style="27" customWidth="1"/>
    <col min="3849" max="3849" width="15" style="27" bestFit="1" customWidth="1"/>
    <col min="3850" max="3850" width="11.7109375" style="27" customWidth="1"/>
    <col min="3851" max="3851" width="19.140625" style="27" customWidth="1"/>
    <col min="3852" max="4006" width="9.140625" style="27"/>
    <col min="4007" max="4007" width="12.5703125" style="27" customWidth="1"/>
    <col min="4008" max="4008" width="12.7109375" style="27" customWidth="1"/>
    <col min="4009" max="4009" width="9.140625" style="27" customWidth="1"/>
    <col min="4010" max="4010" width="88.7109375" style="27" customWidth="1"/>
    <col min="4011" max="4011" width="15.85546875" style="27" bestFit="1" customWidth="1"/>
    <col min="4012" max="4012" width="10.7109375" style="27" customWidth="1"/>
    <col min="4013" max="4013" width="12.7109375" style="27" customWidth="1"/>
    <col min="4014" max="4014" width="24" style="27" bestFit="1" customWidth="1"/>
    <col min="4015" max="4015" width="10.28515625" style="27" bestFit="1" customWidth="1"/>
    <col min="4016" max="4016" width="11.85546875" style="27" customWidth="1"/>
    <col min="4017" max="4017" width="9.5703125" style="27" customWidth="1"/>
    <col min="4018" max="4022" width="0" style="27" hidden="1" customWidth="1"/>
    <col min="4023" max="4023" width="12.85546875" style="27" customWidth="1"/>
    <col min="4024" max="4024" width="9.5703125" style="27" customWidth="1"/>
    <col min="4025" max="4029" width="0" style="27" hidden="1" customWidth="1"/>
    <col min="4030" max="4030" width="12.140625" style="27" customWidth="1"/>
    <col min="4031" max="4031" width="9.5703125" style="27" customWidth="1"/>
    <col min="4032" max="4036" width="0" style="27" hidden="1" customWidth="1"/>
    <col min="4037" max="4037" width="12.140625" style="27" customWidth="1"/>
    <col min="4038" max="4038" width="9.5703125" style="27" customWidth="1"/>
    <col min="4039" max="4043" width="0" style="27" hidden="1" customWidth="1"/>
    <col min="4044" max="4044" width="12.140625" style="27" customWidth="1"/>
    <col min="4045" max="4045" width="9.5703125" style="27" customWidth="1"/>
    <col min="4046" max="4050" width="0" style="27" hidden="1" customWidth="1"/>
    <col min="4051" max="4051" width="12.140625" style="27" customWidth="1"/>
    <col min="4052" max="4052" width="9.5703125" style="27" customWidth="1"/>
    <col min="4053" max="4057" width="0" style="27" hidden="1" customWidth="1"/>
    <col min="4058" max="4058" width="12.140625" style="27" customWidth="1"/>
    <col min="4059" max="4059" width="9.5703125" style="27" customWidth="1"/>
    <col min="4060" max="4064" width="0" style="27" hidden="1" customWidth="1"/>
    <col min="4065" max="4065" width="12.140625" style="27" customWidth="1"/>
    <col min="4066" max="4066" width="9.5703125" style="27" customWidth="1"/>
    <col min="4067" max="4071" width="0" style="27" hidden="1" customWidth="1"/>
    <col min="4072" max="4072" width="12.140625" style="27" customWidth="1"/>
    <col min="4073" max="4073" width="9.5703125" style="27" customWidth="1"/>
    <col min="4074" max="4078" width="0" style="27" hidden="1" customWidth="1"/>
    <col min="4079" max="4079" width="12.140625" style="27" customWidth="1"/>
    <col min="4080" max="4080" width="9.5703125" style="27" customWidth="1"/>
    <col min="4081" max="4085" width="0" style="27" hidden="1" customWidth="1"/>
    <col min="4086" max="4086" width="12.140625" style="27" customWidth="1"/>
    <col min="4087" max="4087" width="9.5703125" style="27" customWidth="1"/>
    <col min="4088" max="4092" width="0" style="27" hidden="1" customWidth="1"/>
    <col min="4093" max="4093" width="12.140625" style="27" customWidth="1"/>
    <col min="4094" max="4094" width="9.5703125" style="27" customWidth="1"/>
    <col min="4095" max="4099" width="0" style="27" hidden="1" customWidth="1"/>
    <col min="4100" max="4100" width="14.5703125" style="27" bestFit="1" customWidth="1"/>
    <col min="4101" max="4101" width="13.85546875" style="27" customWidth="1"/>
    <col min="4102" max="4102" width="14.7109375" style="27" customWidth="1"/>
    <col min="4103" max="4103" width="11.42578125" style="27" customWidth="1"/>
    <col min="4104" max="4104" width="12.85546875" style="27" customWidth="1"/>
    <col min="4105" max="4105" width="15" style="27" bestFit="1" customWidth="1"/>
    <col min="4106" max="4106" width="11.7109375" style="27" customWidth="1"/>
    <col min="4107" max="4107" width="19.140625" style="27" customWidth="1"/>
    <col min="4108" max="4262" width="9.140625" style="27"/>
    <col min="4263" max="4263" width="12.5703125" style="27" customWidth="1"/>
    <col min="4264" max="4264" width="12.7109375" style="27" customWidth="1"/>
    <col min="4265" max="4265" width="9.140625" style="27" customWidth="1"/>
    <col min="4266" max="4266" width="88.7109375" style="27" customWidth="1"/>
    <col min="4267" max="4267" width="15.85546875" style="27" bestFit="1" customWidth="1"/>
    <col min="4268" max="4268" width="10.7109375" style="27" customWidth="1"/>
    <col min="4269" max="4269" width="12.7109375" style="27" customWidth="1"/>
    <col min="4270" max="4270" width="24" style="27" bestFit="1" customWidth="1"/>
    <col min="4271" max="4271" width="10.28515625" style="27" bestFit="1" customWidth="1"/>
    <col min="4272" max="4272" width="11.85546875" style="27" customWidth="1"/>
    <col min="4273" max="4273" width="9.5703125" style="27" customWidth="1"/>
    <col min="4274" max="4278" width="0" style="27" hidden="1" customWidth="1"/>
    <col min="4279" max="4279" width="12.85546875" style="27" customWidth="1"/>
    <col min="4280" max="4280" width="9.5703125" style="27" customWidth="1"/>
    <col min="4281" max="4285" width="0" style="27" hidden="1" customWidth="1"/>
    <col min="4286" max="4286" width="12.140625" style="27" customWidth="1"/>
    <col min="4287" max="4287" width="9.5703125" style="27" customWidth="1"/>
    <col min="4288" max="4292" width="0" style="27" hidden="1" customWidth="1"/>
    <col min="4293" max="4293" width="12.140625" style="27" customWidth="1"/>
    <col min="4294" max="4294" width="9.5703125" style="27" customWidth="1"/>
    <col min="4295" max="4299" width="0" style="27" hidden="1" customWidth="1"/>
    <col min="4300" max="4300" width="12.140625" style="27" customWidth="1"/>
    <col min="4301" max="4301" width="9.5703125" style="27" customWidth="1"/>
    <col min="4302" max="4306" width="0" style="27" hidden="1" customWidth="1"/>
    <col min="4307" max="4307" width="12.140625" style="27" customWidth="1"/>
    <col min="4308" max="4308" width="9.5703125" style="27" customWidth="1"/>
    <col min="4309" max="4313" width="0" style="27" hidden="1" customWidth="1"/>
    <col min="4314" max="4314" width="12.140625" style="27" customWidth="1"/>
    <col min="4315" max="4315" width="9.5703125" style="27" customWidth="1"/>
    <col min="4316" max="4320" width="0" style="27" hidden="1" customWidth="1"/>
    <col min="4321" max="4321" width="12.140625" style="27" customWidth="1"/>
    <col min="4322" max="4322" width="9.5703125" style="27" customWidth="1"/>
    <col min="4323" max="4327" width="0" style="27" hidden="1" customWidth="1"/>
    <col min="4328" max="4328" width="12.140625" style="27" customWidth="1"/>
    <col min="4329" max="4329" width="9.5703125" style="27" customWidth="1"/>
    <col min="4330" max="4334" width="0" style="27" hidden="1" customWidth="1"/>
    <col min="4335" max="4335" width="12.140625" style="27" customWidth="1"/>
    <col min="4336" max="4336" width="9.5703125" style="27" customWidth="1"/>
    <col min="4337" max="4341" width="0" style="27" hidden="1" customWidth="1"/>
    <col min="4342" max="4342" width="12.140625" style="27" customWidth="1"/>
    <col min="4343" max="4343" width="9.5703125" style="27" customWidth="1"/>
    <col min="4344" max="4348" width="0" style="27" hidden="1" customWidth="1"/>
    <col min="4349" max="4349" width="12.140625" style="27" customWidth="1"/>
    <col min="4350" max="4350" width="9.5703125" style="27" customWidth="1"/>
    <col min="4351" max="4355" width="0" style="27" hidden="1" customWidth="1"/>
    <col min="4356" max="4356" width="14.5703125" style="27" bestFit="1" customWidth="1"/>
    <col min="4357" max="4357" width="13.85546875" style="27" customWidth="1"/>
    <col min="4358" max="4358" width="14.7109375" style="27" customWidth="1"/>
    <col min="4359" max="4359" width="11.42578125" style="27" customWidth="1"/>
    <col min="4360" max="4360" width="12.85546875" style="27" customWidth="1"/>
    <col min="4361" max="4361" width="15" style="27" bestFit="1" customWidth="1"/>
    <col min="4362" max="4362" width="11.7109375" style="27" customWidth="1"/>
    <col min="4363" max="4363" width="19.140625" style="27" customWidth="1"/>
    <col min="4364" max="4518" width="9.140625" style="27"/>
    <col min="4519" max="4519" width="12.5703125" style="27" customWidth="1"/>
    <col min="4520" max="4520" width="12.7109375" style="27" customWidth="1"/>
    <col min="4521" max="4521" width="9.140625" style="27" customWidth="1"/>
    <col min="4522" max="4522" width="88.7109375" style="27" customWidth="1"/>
    <col min="4523" max="4523" width="15.85546875" style="27" bestFit="1" customWidth="1"/>
    <col min="4524" max="4524" width="10.7109375" style="27" customWidth="1"/>
    <col min="4525" max="4525" width="12.7109375" style="27" customWidth="1"/>
    <col min="4526" max="4526" width="24" style="27" bestFit="1" customWidth="1"/>
    <col min="4527" max="4527" width="10.28515625" style="27" bestFit="1" customWidth="1"/>
    <col min="4528" max="4528" width="11.85546875" style="27" customWidth="1"/>
    <col min="4529" max="4529" width="9.5703125" style="27" customWidth="1"/>
    <col min="4530" max="4534" width="0" style="27" hidden="1" customWidth="1"/>
    <col min="4535" max="4535" width="12.85546875" style="27" customWidth="1"/>
    <col min="4536" max="4536" width="9.5703125" style="27" customWidth="1"/>
    <col min="4537" max="4541" width="0" style="27" hidden="1" customWidth="1"/>
    <col min="4542" max="4542" width="12.140625" style="27" customWidth="1"/>
    <col min="4543" max="4543" width="9.5703125" style="27" customWidth="1"/>
    <col min="4544" max="4548" width="0" style="27" hidden="1" customWidth="1"/>
    <col min="4549" max="4549" width="12.140625" style="27" customWidth="1"/>
    <col min="4550" max="4550" width="9.5703125" style="27" customWidth="1"/>
    <col min="4551" max="4555" width="0" style="27" hidden="1" customWidth="1"/>
    <col min="4556" max="4556" width="12.140625" style="27" customWidth="1"/>
    <col min="4557" max="4557" width="9.5703125" style="27" customWidth="1"/>
    <col min="4558" max="4562" width="0" style="27" hidden="1" customWidth="1"/>
    <col min="4563" max="4563" width="12.140625" style="27" customWidth="1"/>
    <col min="4564" max="4564" width="9.5703125" style="27" customWidth="1"/>
    <col min="4565" max="4569" width="0" style="27" hidden="1" customWidth="1"/>
    <col min="4570" max="4570" width="12.140625" style="27" customWidth="1"/>
    <col min="4571" max="4571" width="9.5703125" style="27" customWidth="1"/>
    <col min="4572" max="4576" width="0" style="27" hidden="1" customWidth="1"/>
    <col min="4577" max="4577" width="12.140625" style="27" customWidth="1"/>
    <col min="4578" max="4578" width="9.5703125" style="27" customWidth="1"/>
    <col min="4579" max="4583" width="0" style="27" hidden="1" customWidth="1"/>
    <col min="4584" max="4584" width="12.140625" style="27" customWidth="1"/>
    <col min="4585" max="4585" width="9.5703125" style="27" customWidth="1"/>
    <col min="4586" max="4590" width="0" style="27" hidden="1" customWidth="1"/>
    <col min="4591" max="4591" width="12.140625" style="27" customWidth="1"/>
    <col min="4592" max="4592" width="9.5703125" style="27" customWidth="1"/>
    <col min="4593" max="4597" width="0" style="27" hidden="1" customWidth="1"/>
    <col min="4598" max="4598" width="12.140625" style="27" customWidth="1"/>
    <col min="4599" max="4599" width="9.5703125" style="27" customWidth="1"/>
    <col min="4600" max="4604" width="0" style="27" hidden="1" customWidth="1"/>
    <col min="4605" max="4605" width="12.140625" style="27" customWidth="1"/>
    <col min="4606" max="4606" width="9.5703125" style="27" customWidth="1"/>
    <col min="4607" max="4611" width="0" style="27" hidden="1" customWidth="1"/>
    <col min="4612" max="4612" width="14.5703125" style="27" bestFit="1" customWidth="1"/>
    <col min="4613" max="4613" width="13.85546875" style="27" customWidth="1"/>
    <col min="4614" max="4614" width="14.7109375" style="27" customWidth="1"/>
    <col min="4615" max="4615" width="11.42578125" style="27" customWidth="1"/>
    <col min="4616" max="4616" width="12.85546875" style="27" customWidth="1"/>
    <col min="4617" max="4617" width="15" style="27" bestFit="1" customWidth="1"/>
    <col min="4618" max="4618" width="11.7109375" style="27" customWidth="1"/>
    <col min="4619" max="4619" width="19.140625" style="27" customWidth="1"/>
    <col min="4620" max="4774" width="9.140625" style="27"/>
    <col min="4775" max="4775" width="12.5703125" style="27" customWidth="1"/>
    <col min="4776" max="4776" width="12.7109375" style="27" customWidth="1"/>
    <col min="4777" max="4777" width="9.140625" style="27" customWidth="1"/>
    <col min="4778" max="4778" width="88.7109375" style="27" customWidth="1"/>
    <col min="4779" max="4779" width="15.85546875" style="27" bestFit="1" customWidth="1"/>
    <col min="4780" max="4780" width="10.7109375" style="27" customWidth="1"/>
    <col min="4781" max="4781" width="12.7109375" style="27" customWidth="1"/>
    <col min="4782" max="4782" width="24" style="27" bestFit="1" customWidth="1"/>
    <col min="4783" max="4783" width="10.28515625" style="27" bestFit="1" customWidth="1"/>
    <col min="4784" max="4784" width="11.85546875" style="27" customWidth="1"/>
    <col min="4785" max="4785" width="9.5703125" style="27" customWidth="1"/>
    <col min="4786" max="4790" width="0" style="27" hidden="1" customWidth="1"/>
    <col min="4791" max="4791" width="12.85546875" style="27" customWidth="1"/>
    <col min="4792" max="4792" width="9.5703125" style="27" customWidth="1"/>
    <col min="4793" max="4797" width="0" style="27" hidden="1" customWidth="1"/>
    <col min="4798" max="4798" width="12.140625" style="27" customWidth="1"/>
    <col min="4799" max="4799" width="9.5703125" style="27" customWidth="1"/>
    <col min="4800" max="4804" width="0" style="27" hidden="1" customWidth="1"/>
    <col min="4805" max="4805" width="12.140625" style="27" customWidth="1"/>
    <col min="4806" max="4806" width="9.5703125" style="27" customWidth="1"/>
    <col min="4807" max="4811" width="0" style="27" hidden="1" customWidth="1"/>
    <col min="4812" max="4812" width="12.140625" style="27" customWidth="1"/>
    <col min="4813" max="4813" width="9.5703125" style="27" customWidth="1"/>
    <col min="4814" max="4818" width="0" style="27" hidden="1" customWidth="1"/>
    <col min="4819" max="4819" width="12.140625" style="27" customWidth="1"/>
    <col min="4820" max="4820" width="9.5703125" style="27" customWidth="1"/>
    <col min="4821" max="4825" width="0" style="27" hidden="1" customWidth="1"/>
    <col min="4826" max="4826" width="12.140625" style="27" customWidth="1"/>
    <col min="4827" max="4827" width="9.5703125" style="27" customWidth="1"/>
    <col min="4828" max="4832" width="0" style="27" hidden="1" customWidth="1"/>
    <col min="4833" max="4833" width="12.140625" style="27" customWidth="1"/>
    <col min="4834" max="4834" width="9.5703125" style="27" customWidth="1"/>
    <col min="4835" max="4839" width="0" style="27" hidden="1" customWidth="1"/>
    <col min="4840" max="4840" width="12.140625" style="27" customWidth="1"/>
    <col min="4841" max="4841" width="9.5703125" style="27" customWidth="1"/>
    <col min="4842" max="4846" width="0" style="27" hidden="1" customWidth="1"/>
    <col min="4847" max="4847" width="12.140625" style="27" customWidth="1"/>
    <col min="4848" max="4848" width="9.5703125" style="27" customWidth="1"/>
    <col min="4849" max="4853" width="0" style="27" hidden="1" customWidth="1"/>
    <col min="4854" max="4854" width="12.140625" style="27" customWidth="1"/>
    <col min="4855" max="4855" width="9.5703125" style="27" customWidth="1"/>
    <col min="4856" max="4860" width="0" style="27" hidden="1" customWidth="1"/>
    <col min="4861" max="4861" width="12.140625" style="27" customWidth="1"/>
    <col min="4862" max="4862" width="9.5703125" style="27" customWidth="1"/>
    <col min="4863" max="4867" width="0" style="27" hidden="1" customWidth="1"/>
    <col min="4868" max="4868" width="14.5703125" style="27" bestFit="1" customWidth="1"/>
    <col min="4869" max="4869" width="13.85546875" style="27" customWidth="1"/>
    <col min="4870" max="4870" width="14.7109375" style="27" customWidth="1"/>
    <col min="4871" max="4871" width="11.42578125" style="27" customWidth="1"/>
    <col min="4872" max="4872" width="12.85546875" style="27" customWidth="1"/>
    <col min="4873" max="4873" width="15" style="27" bestFit="1" customWidth="1"/>
    <col min="4874" max="4874" width="11.7109375" style="27" customWidth="1"/>
    <col min="4875" max="4875" width="19.140625" style="27" customWidth="1"/>
    <col min="4876" max="5030" width="9.140625" style="27"/>
    <col min="5031" max="5031" width="12.5703125" style="27" customWidth="1"/>
    <col min="5032" max="5032" width="12.7109375" style="27" customWidth="1"/>
    <col min="5033" max="5033" width="9.140625" style="27" customWidth="1"/>
    <col min="5034" max="5034" width="88.7109375" style="27" customWidth="1"/>
    <col min="5035" max="5035" width="15.85546875" style="27" bestFit="1" customWidth="1"/>
    <col min="5036" max="5036" width="10.7109375" style="27" customWidth="1"/>
    <col min="5037" max="5037" width="12.7109375" style="27" customWidth="1"/>
    <col min="5038" max="5038" width="24" style="27" bestFit="1" customWidth="1"/>
    <col min="5039" max="5039" width="10.28515625" style="27" bestFit="1" customWidth="1"/>
    <col min="5040" max="5040" width="11.85546875" style="27" customWidth="1"/>
    <col min="5041" max="5041" width="9.5703125" style="27" customWidth="1"/>
    <col min="5042" max="5046" width="0" style="27" hidden="1" customWidth="1"/>
    <col min="5047" max="5047" width="12.85546875" style="27" customWidth="1"/>
    <col min="5048" max="5048" width="9.5703125" style="27" customWidth="1"/>
    <col min="5049" max="5053" width="0" style="27" hidden="1" customWidth="1"/>
    <col min="5054" max="5054" width="12.140625" style="27" customWidth="1"/>
    <col min="5055" max="5055" width="9.5703125" style="27" customWidth="1"/>
    <col min="5056" max="5060" width="0" style="27" hidden="1" customWidth="1"/>
    <col min="5061" max="5061" width="12.140625" style="27" customWidth="1"/>
    <col min="5062" max="5062" width="9.5703125" style="27" customWidth="1"/>
    <col min="5063" max="5067" width="0" style="27" hidden="1" customWidth="1"/>
    <col min="5068" max="5068" width="12.140625" style="27" customWidth="1"/>
    <col min="5069" max="5069" width="9.5703125" style="27" customWidth="1"/>
    <col min="5070" max="5074" width="0" style="27" hidden="1" customWidth="1"/>
    <col min="5075" max="5075" width="12.140625" style="27" customWidth="1"/>
    <col min="5076" max="5076" width="9.5703125" style="27" customWidth="1"/>
    <col min="5077" max="5081" width="0" style="27" hidden="1" customWidth="1"/>
    <col min="5082" max="5082" width="12.140625" style="27" customWidth="1"/>
    <col min="5083" max="5083" width="9.5703125" style="27" customWidth="1"/>
    <col min="5084" max="5088" width="0" style="27" hidden="1" customWidth="1"/>
    <col min="5089" max="5089" width="12.140625" style="27" customWidth="1"/>
    <col min="5090" max="5090" width="9.5703125" style="27" customWidth="1"/>
    <col min="5091" max="5095" width="0" style="27" hidden="1" customWidth="1"/>
    <col min="5096" max="5096" width="12.140625" style="27" customWidth="1"/>
    <col min="5097" max="5097" width="9.5703125" style="27" customWidth="1"/>
    <col min="5098" max="5102" width="0" style="27" hidden="1" customWidth="1"/>
    <col min="5103" max="5103" width="12.140625" style="27" customWidth="1"/>
    <col min="5104" max="5104" width="9.5703125" style="27" customWidth="1"/>
    <col min="5105" max="5109" width="0" style="27" hidden="1" customWidth="1"/>
    <col min="5110" max="5110" width="12.140625" style="27" customWidth="1"/>
    <col min="5111" max="5111" width="9.5703125" style="27" customWidth="1"/>
    <col min="5112" max="5116" width="0" style="27" hidden="1" customWidth="1"/>
    <col min="5117" max="5117" width="12.140625" style="27" customWidth="1"/>
    <col min="5118" max="5118" width="9.5703125" style="27" customWidth="1"/>
    <col min="5119" max="5123" width="0" style="27" hidden="1" customWidth="1"/>
    <col min="5124" max="5124" width="14.5703125" style="27" bestFit="1" customWidth="1"/>
    <col min="5125" max="5125" width="13.85546875" style="27" customWidth="1"/>
    <col min="5126" max="5126" width="14.7109375" style="27" customWidth="1"/>
    <col min="5127" max="5127" width="11.42578125" style="27" customWidth="1"/>
    <col min="5128" max="5128" width="12.85546875" style="27" customWidth="1"/>
    <col min="5129" max="5129" width="15" style="27" bestFit="1" customWidth="1"/>
    <col min="5130" max="5130" width="11.7109375" style="27" customWidth="1"/>
    <col min="5131" max="5131" width="19.140625" style="27" customWidth="1"/>
    <col min="5132" max="5286" width="9.140625" style="27"/>
    <col min="5287" max="5287" width="12.5703125" style="27" customWidth="1"/>
    <col min="5288" max="5288" width="12.7109375" style="27" customWidth="1"/>
    <col min="5289" max="5289" width="9.140625" style="27" customWidth="1"/>
    <col min="5290" max="5290" width="88.7109375" style="27" customWidth="1"/>
    <col min="5291" max="5291" width="15.85546875" style="27" bestFit="1" customWidth="1"/>
    <col min="5292" max="5292" width="10.7109375" style="27" customWidth="1"/>
    <col min="5293" max="5293" width="12.7109375" style="27" customWidth="1"/>
    <col min="5294" max="5294" width="24" style="27" bestFit="1" customWidth="1"/>
    <col min="5295" max="5295" width="10.28515625" style="27" bestFit="1" customWidth="1"/>
    <col min="5296" max="5296" width="11.85546875" style="27" customWidth="1"/>
    <col min="5297" max="5297" width="9.5703125" style="27" customWidth="1"/>
    <col min="5298" max="5302" width="0" style="27" hidden="1" customWidth="1"/>
    <col min="5303" max="5303" width="12.85546875" style="27" customWidth="1"/>
    <col min="5304" max="5304" width="9.5703125" style="27" customWidth="1"/>
    <col min="5305" max="5309" width="0" style="27" hidden="1" customWidth="1"/>
    <col min="5310" max="5310" width="12.140625" style="27" customWidth="1"/>
    <col min="5311" max="5311" width="9.5703125" style="27" customWidth="1"/>
    <col min="5312" max="5316" width="0" style="27" hidden="1" customWidth="1"/>
    <col min="5317" max="5317" width="12.140625" style="27" customWidth="1"/>
    <col min="5318" max="5318" width="9.5703125" style="27" customWidth="1"/>
    <col min="5319" max="5323" width="0" style="27" hidden="1" customWidth="1"/>
    <col min="5324" max="5324" width="12.140625" style="27" customWidth="1"/>
    <col min="5325" max="5325" width="9.5703125" style="27" customWidth="1"/>
    <col min="5326" max="5330" width="0" style="27" hidden="1" customWidth="1"/>
    <col min="5331" max="5331" width="12.140625" style="27" customWidth="1"/>
    <col min="5332" max="5332" width="9.5703125" style="27" customWidth="1"/>
    <col min="5333" max="5337" width="0" style="27" hidden="1" customWidth="1"/>
    <col min="5338" max="5338" width="12.140625" style="27" customWidth="1"/>
    <col min="5339" max="5339" width="9.5703125" style="27" customWidth="1"/>
    <col min="5340" max="5344" width="0" style="27" hidden="1" customWidth="1"/>
    <col min="5345" max="5345" width="12.140625" style="27" customWidth="1"/>
    <col min="5346" max="5346" width="9.5703125" style="27" customWidth="1"/>
    <col min="5347" max="5351" width="0" style="27" hidden="1" customWidth="1"/>
    <col min="5352" max="5352" width="12.140625" style="27" customWidth="1"/>
    <col min="5353" max="5353" width="9.5703125" style="27" customWidth="1"/>
    <col min="5354" max="5358" width="0" style="27" hidden="1" customWidth="1"/>
    <col min="5359" max="5359" width="12.140625" style="27" customWidth="1"/>
    <col min="5360" max="5360" width="9.5703125" style="27" customWidth="1"/>
    <col min="5361" max="5365" width="0" style="27" hidden="1" customWidth="1"/>
    <col min="5366" max="5366" width="12.140625" style="27" customWidth="1"/>
    <col min="5367" max="5367" width="9.5703125" style="27" customWidth="1"/>
    <col min="5368" max="5372" width="0" style="27" hidden="1" customWidth="1"/>
    <col min="5373" max="5373" width="12.140625" style="27" customWidth="1"/>
    <col min="5374" max="5374" width="9.5703125" style="27" customWidth="1"/>
    <col min="5375" max="5379" width="0" style="27" hidden="1" customWidth="1"/>
    <col min="5380" max="5380" width="14.5703125" style="27" bestFit="1" customWidth="1"/>
    <col min="5381" max="5381" width="13.85546875" style="27" customWidth="1"/>
    <col min="5382" max="5382" width="14.7109375" style="27" customWidth="1"/>
    <col min="5383" max="5383" width="11.42578125" style="27" customWidth="1"/>
    <col min="5384" max="5384" width="12.85546875" style="27" customWidth="1"/>
    <col min="5385" max="5385" width="15" style="27" bestFit="1" customWidth="1"/>
    <col min="5386" max="5386" width="11.7109375" style="27" customWidth="1"/>
    <col min="5387" max="5387" width="19.140625" style="27" customWidth="1"/>
    <col min="5388" max="5542" width="9.140625" style="27"/>
    <col min="5543" max="5543" width="12.5703125" style="27" customWidth="1"/>
    <col min="5544" max="5544" width="12.7109375" style="27" customWidth="1"/>
    <col min="5545" max="5545" width="9.140625" style="27" customWidth="1"/>
    <col min="5546" max="5546" width="88.7109375" style="27" customWidth="1"/>
    <col min="5547" max="5547" width="15.85546875" style="27" bestFit="1" customWidth="1"/>
    <col min="5548" max="5548" width="10.7109375" style="27" customWidth="1"/>
    <col min="5549" max="5549" width="12.7109375" style="27" customWidth="1"/>
    <col min="5550" max="5550" width="24" style="27" bestFit="1" customWidth="1"/>
    <col min="5551" max="5551" width="10.28515625" style="27" bestFit="1" customWidth="1"/>
    <col min="5552" max="5552" width="11.85546875" style="27" customWidth="1"/>
    <col min="5553" max="5553" width="9.5703125" style="27" customWidth="1"/>
    <col min="5554" max="5558" width="0" style="27" hidden="1" customWidth="1"/>
    <col min="5559" max="5559" width="12.85546875" style="27" customWidth="1"/>
    <col min="5560" max="5560" width="9.5703125" style="27" customWidth="1"/>
    <col min="5561" max="5565" width="0" style="27" hidden="1" customWidth="1"/>
    <col min="5566" max="5566" width="12.140625" style="27" customWidth="1"/>
    <col min="5567" max="5567" width="9.5703125" style="27" customWidth="1"/>
    <col min="5568" max="5572" width="0" style="27" hidden="1" customWidth="1"/>
    <col min="5573" max="5573" width="12.140625" style="27" customWidth="1"/>
    <col min="5574" max="5574" width="9.5703125" style="27" customWidth="1"/>
    <col min="5575" max="5579" width="0" style="27" hidden="1" customWidth="1"/>
    <col min="5580" max="5580" width="12.140625" style="27" customWidth="1"/>
    <col min="5581" max="5581" width="9.5703125" style="27" customWidth="1"/>
    <col min="5582" max="5586" width="0" style="27" hidden="1" customWidth="1"/>
    <col min="5587" max="5587" width="12.140625" style="27" customWidth="1"/>
    <col min="5588" max="5588" width="9.5703125" style="27" customWidth="1"/>
    <col min="5589" max="5593" width="0" style="27" hidden="1" customWidth="1"/>
    <col min="5594" max="5594" width="12.140625" style="27" customWidth="1"/>
    <col min="5595" max="5595" width="9.5703125" style="27" customWidth="1"/>
    <col min="5596" max="5600" width="0" style="27" hidden="1" customWidth="1"/>
    <col min="5601" max="5601" width="12.140625" style="27" customWidth="1"/>
    <col min="5602" max="5602" width="9.5703125" style="27" customWidth="1"/>
    <col min="5603" max="5607" width="0" style="27" hidden="1" customWidth="1"/>
    <col min="5608" max="5608" width="12.140625" style="27" customWidth="1"/>
    <col min="5609" max="5609" width="9.5703125" style="27" customWidth="1"/>
    <col min="5610" max="5614" width="0" style="27" hidden="1" customWidth="1"/>
    <col min="5615" max="5615" width="12.140625" style="27" customWidth="1"/>
    <col min="5616" max="5616" width="9.5703125" style="27" customWidth="1"/>
    <col min="5617" max="5621" width="0" style="27" hidden="1" customWidth="1"/>
    <col min="5622" max="5622" width="12.140625" style="27" customWidth="1"/>
    <col min="5623" max="5623" width="9.5703125" style="27" customWidth="1"/>
    <col min="5624" max="5628" width="0" style="27" hidden="1" customWidth="1"/>
    <col min="5629" max="5629" width="12.140625" style="27" customWidth="1"/>
    <col min="5630" max="5630" width="9.5703125" style="27" customWidth="1"/>
    <col min="5631" max="5635" width="0" style="27" hidden="1" customWidth="1"/>
    <col min="5636" max="5636" width="14.5703125" style="27" bestFit="1" customWidth="1"/>
    <col min="5637" max="5637" width="13.85546875" style="27" customWidth="1"/>
    <col min="5638" max="5638" width="14.7109375" style="27" customWidth="1"/>
    <col min="5639" max="5639" width="11.42578125" style="27" customWidth="1"/>
    <col min="5640" max="5640" width="12.85546875" style="27" customWidth="1"/>
    <col min="5641" max="5641" width="15" style="27" bestFit="1" customWidth="1"/>
    <col min="5642" max="5642" width="11.7109375" style="27" customWidth="1"/>
    <col min="5643" max="5643" width="19.140625" style="27" customWidth="1"/>
    <col min="5644" max="5798" width="9.140625" style="27"/>
    <col min="5799" max="5799" width="12.5703125" style="27" customWidth="1"/>
    <col min="5800" max="5800" width="12.7109375" style="27" customWidth="1"/>
    <col min="5801" max="5801" width="9.140625" style="27" customWidth="1"/>
    <col min="5802" max="5802" width="88.7109375" style="27" customWidth="1"/>
    <col min="5803" max="5803" width="15.85546875" style="27" bestFit="1" customWidth="1"/>
    <col min="5804" max="5804" width="10.7109375" style="27" customWidth="1"/>
    <col min="5805" max="5805" width="12.7109375" style="27" customWidth="1"/>
    <col min="5806" max="5806" width="24" style="27" bestFit="1" customWidth="1"/>
    <col min="5807" max="5807" width="10.28515625" style="27" bestFit="1" customWidth="1"/>
    <col min="5808" max="5808" width="11.85546875" style="27" customWidth="1"/>
    <col min="5809" max="5809" width="9.5703125" style="27" customWidth="1"/>
    <col min="5810" max="5814" width="0" style="27" hidden="1" customWidth="1"/>
    <col min="5815" max="5815" width="12.85546875" style="27" customWidth="1"/>
    <col min="5816" max="5816" width="9.5703125" style="27" customWidth="1"/>
    <col min="5817" max="5821" width="0" style="27" hidden="1" customWidth="1"/>
    <col min="5822" max="5822" width="12.140625" style="27" customWidth="1"/>
    <col min="5823" max="5823" width="9.5703125" style="27" customWidth="1"/>
    <col min="5824" max="5828" width="0" style="27" hidden="1" customWidth="1"/>
    <col min="5829" max="5829" width="12.140625" style="27" customWidth="1"/>
    <col min="5830" max="5830" width="9.5703125" style="27" customWidth="1"/>
    <col min="5831" max="5835" width="0" style="27" hidden="1" customWidth="1"/>
    <col min="5836" max="5836" width="12.140625" style="27" customWidth="1"/>
    <col min="5837" max="5837" width="9.5703125" style="27" customWidth="1"/>
    <col min="5838" max="5842" width="0" style="27" hidden="1" customWidth="1"/>
    <col min="5843" max="5843" width="12.140625" style="27" customWidth="1"/>
    <col min="5844" max="5844" width="9.5703125" style="27" customWidth="1"/>
    <col min="5845" max="5849" width="0" style="27" hidden="1" customWidth="1"/>
    <col min="5850" max="5850" width="12.140625" style="27" customWidth="1"/>
    <col min="5851" max="5851" width="9.5703125" style="27" customWidth="1"/>
    <col min="5852" max="5856" width="0" style="27" hidden="1" customWidth="1"/>
    <col min="5857" max="5857" width="12.140625" style="27" customWidth="1"/>
    <col min="5858" max="5858" width="9.5703125" style="27" customWidth="1"/>
    <col min="5859" max="5863" width="0" style="27" hidden="1" customWidth="1"/>
    <col min="5864" max="5864" width="12.140625" style="27" customWidth="1"/>
    <col min="5865" max="5865" width="9.5703125" style="27" customWidth="1"/>
    <col min="5866" max="5870" width="0" style="27" hidden="1" customWidth="1"/>
    <col min="5871" max="5871" width="12.140625" style="27" customWidth="1"/>
    <col min="5872" max="5872" width="9.5703125" style="27" customWidth="1"/>
    <col min="5873" max="5877" width="0" style="27" hidden="1" customWidth="1"/>
    <col min="5878" max="5878" width="12.140625" style="27" customWidth="1"/>
    <col min="5879" max="5879" width="9.5703125" style="27" customWidth="1"/>
    <col min="5880" max="5884" width="0" style="27" hidden="1" customWidth="1"/>
    <col min="5885" max="5885" width="12.140625" style="27" customWidth="1"/>
    <col min="5886" max="5886" width="9.5703125" style="27" customWidth="1"/>
    <col min="5887" max="5891" width="0" style="27" hidden="1" customWidth="1"/>
    <col min="5892" max="5892" width="14.5703125" style="27" bestFit="1" customWidth="1"/>
    <col min="5893" max="5893" width="13.85546875" style="27" customWidth="1"/>
    <col min="5894" max="5894" width="14.7109375" style="27" customWidth="1"/>
    <col min="5895" max="5895" width="11.42578125" style="27" customWidth="1"/>
    <col min="5896" max="5896" width="12.85546875" style="27" customWidth="1"/>
    <col min="5897" max="5897" width="15" style="27" bestFit="1" customWidth="1"/>
    <col min="5898" max="5898" width="11.7109375" style="27" customWidth="1"/>
    <col min="5899" max="5899" width="19.140625" style="27" customWidth="1"/>
    <col min="5900" max="6054" width="9.140625" style="27"/>
    <col min="6055" max="6055" width="12.5703125" style="27" customWidth="1"/>
    <col min="6056" max="6056" width="12.7109375" style="27" customWidth="1"/>
    <col min="6057" max="6057" width="9.140625" style="27" customWidth="1"/>
    <col min="6058" max="6058" width="88.7109375" style="27" customWidth="1"/>
    <col min="6059" max="6059" width="15.85546875" style="27" bestFit="1" customWidth="1"/>
    <col min="6060" max="6060" width="10.7109375" style="27" customWidth="1"/>
    <col min="6061" max="6061" width="12.7109375" style="27" customWidth="1"/>
    <col min="6062" max="6062" width="24" style="27" bestFit="1" customWidth="1"/>
    <col min="6063" max="6063" width="10.28515625" style="27" bestFit="1" customWidth="1"/>
    <col min="6064" max="6064" width="11.85546875" style="27" customWidth="1"/>
    <col min="6065" max="6065" width="9.5703125" style="27" customWidth="1"/>
    <col min="6066" max="6070" width="0" style="27" hidden="1" customWidth="1"/>
    <col min="6071" max="6071" width="12.85546875" style="27" customWidth="1"/>
    <col min="6072" max="6072" width="9.5703125" style="27" customWidth="1"/>
    <col min="6073" max="6077" width="0" style="27" hidden="1" customWidth="1"/>
    <col min="6078" max="6078" width="12.140625" style="27" customWidth="1"/>
    <col min="6079" max="6079" width="9.5703125" style="27" customWidth="1"/>
    <col min="6080" max="6084" width="0" style="27" hidden="1" customWidth="1"/>
    <col min="6085" max="6085" width="12.140625" style="27" customWidth="1"/>
    <col min="6086" max="6086" width="9.5703125" style="27" customWidth="1"/>
    <col min="6087" max="6091" width="0" style="27" hidden="1" customWidth="1"/>
    <col min="6092" max="6092" width="12.140625" style="27" customWidth="1"/>
    <col min="6093" max="6093" width="9.5703125" style="27" customWidth="1"/>
    <col min="6094" max="6098" width="0" style="27" hidden="1" customWidth="1"/>
    <col min="6099" max="6099" width="12.140625" style="27" customWidth="1"/>
    <col min="6100" max="6100" width="9.5703125" style="27" customWidth="1"/>
    <col min="6101" max="6105" width="0" style="27" hidden="1" customWidth="1"/>
    <col min="6106" max="6106" width="12.140625" style="27" customWidth="1"/>
    <col min="6107" max="6107" width="9.5703125" style="27" customWidth="1"/>
    <col min="6108" max="6112" width="0" style="27" hidden="1" customWidth="1"/>
    <col min="6113" max="6113" width="12.140625" style="27" customWidth="1"/>
    <col min="6114" max="6114" width="9.5703125" style="27" customWidth="1"/>
    <col min="6115" max="6119" width="0" style="27" hidden="1" customWidth="1"/>
    <col min="6120" max="6120" width="12.140625" style="27" customWidth="1"/>
    <col min="6121" max="6121" width="9.5703125" style="27" customWidth="1"/>
    <col min="6122" max="6126" width="0" style="27" hidden="1" customWidth="1"/>
    <col min="6127" max="6127" width="12.140625" style="27" customWidth="1"/>
    <col min="6128" max="6128" width="9.5703125" style="27" customWidth="1"/>
    <col min="6129" max="6133" width="0" style="27" hidden="1" customWidth="1"/>
    <col min="6134" max="6134" width="12.140625" style="27" customWidth="1"/>
    <col min="6135" max="6135" width="9.5703125" style="27" customWidth="1"/>
    <col min="6136" max="6140" width="0" style="27" hidden="1" customWidth="1"/>
    <col min="6141" max="6141" width="12.140625" style="27" customWidth="1"/>
    <col min="6142" max="6142" width="9.5703125" style="27" customWidth="1"/>
    <col min="6143" max="6147" width="0" style="27" hidden="1" customWidth="1"/>
    <col min="6148" max="6148" width="14.5703125" style="27" bestFit="1" customWidth="1"/>
    <col min="6149" max="6149" width="13.85546875" style="27" customWidth="1"/>
    <col min="6150" max="6150" width="14.7109375" style="27" customWidth="1"/>
    <col min="6151" max="6151" width="11.42578125" style="27" customWidth="1"/>
    <col min="6152" max="6152" width="12.85546875" style="27" customWidth="1"/>
    <col min="6153" max="6153" width="15" style="27" bestFit="1" customWidth="1"/>
    <col min="6154" max="6154" width="11.7109375" style="27" customWidth="1"/>
    <col min="6155" max="6155" width="19.140625" style="27" customWidth="1"/>
    <col min="6156" max="6310" width="9.140625" style="27"/>
    <col min="6311" max="6311" width="12.5703125" style="27" customWidth="1"/>
    <col min="6312" max="6312" width="12.7109375" style="27" customWidth="1"/>
    <col min="6313" max="6313" width="9.140625" style="27" customWidth="1"/>
    <col min="6314" max="6314" width="88.7109375" style="27" customWidth="1"/>
    <col min="6315" max="6315" width="15.85546875" style="27" bestFit="1" customWidth="1"/>
    <col min="6316" max="6316" width="10.7109375" style="27" customWidth="1"/>
    <col min="6317" max="6317" width="12.7109375" style="27" customWidth="1"/>
    <col min="6318" max="6318" width="24" style="27" bestFit="1" customWidth="1"/>
    <col min="6319" max="6319" width="10.28515625" style="27" bestFit="1" customWidth="1"/>
    <col min="6320" max="6320" width="11.85546875" style="27" customWidth="1"/>
    <col min="6321" max="6321" width="9.5703125" style="27" customWidth="1"/>
    <col min="6322" max="6326" width="0" style="27" hidden="1" customWidth="1"/>
    <col min="6327" max="6327" width="12.85546875" style="27" customWidth="1"/>
    <col min="6328" max="6328" width="9.5703125" style="27" customWidth="1"/>
    <col min="6329" max="6333" width="0" style="27" hidden="1" customWidth="1"/>
    <col min="6334" max="6334" width="12.140625" style="27" customWidth="1"/>
    <col min="6335" max="6335" width="9.5703125" style="27" customWidth="1"/>
    <col min="6336" max="6340" width="0" style="27" hidden="1" customWidth="1"/>
    <col min="6341" max="6341" width="12.140625" style="27" customWidth="1"/>
    <col min="6342" max="6342" width="9.5703125" style="27" customWidth="1"/>
    <col min="6343" max="6347" width="0" style="27" hidden="1" customWidth="1"/>
    <col min="6348" max="6348" width="12.140625" style="27" customWidth="1"/>
    <col min="6349" max="6349" width="9.5703125" style="27" customWidth="1"/>
    <col min="6350" max="6354" width="0" style="27" hidden="1" customWidth="1"/>
    <col min="6355" max="6355" width="12.140625" style="27" customWidth="1"/>
    <col min="6356" max="6356" width="9.5703125" style="27" customWidth="1"/>
    <col min="6357" max="6361" width="0" style="27" hidden="1" customWidth="1"/>
    <col min="6362" max="6362" width="12.140625" style="27" customWidth="1"/>
    <col min="6363" max="6363" width="9.5703125" style="27" customWidth="1"/>
    <col min="6364" max="6368" width="0" style="27" hidden="1" customWidth="1"/>
    <col min="6369" max="6369" width="12.140625" style="27" customWidth="1"/>
    <col min="6370" max="6370" width="9.5703125" style="27" customWidth="1"/>
    <col min="6371" max="6375" width="0" style="27" hidden="1" customWidth="1"/>
    <col min="6376" max="6376" width="12.140625" style="27" customWidth="1"/>
    <col min="6377" max="6377" width="9.5703125" style="27" customWidth="1"/>
    <col min="6378" max="6382" width="0" style="27" hidden="1" customWidth="1"/>
    <col min="6383" max="6383" width="12.140625" style="27" customWidth="1"/>
    <col min="6384" max="6384" width="9.5703125" style="27" customWidth="1"/>
    <col min="6385" max="6389" width="0" style="27" hidden="1" customWidth="1"/>
    <col min="6390" max="6390" width="12.140625" style="27" customWidth="1"/>
    <col min="6391" max="6391" width="9.5703125" style="27" customWidth="1"/>
    <col min="6392" max="6396" width="0" style="27" hidden="1" customWidth="1"/>
    <col min="6397" max="6397" width="12.140625" style="27" customWidth="1"/>
    <col min="6398" max="6398" width="9.5703125" style="27" customWidth="1"/>
    <col min="6399" max="6403" width="0" style="27" hidden="1" customWidth="1"/>
    <col min="6404" max="6404" width="14.5703125" style="27" bestFit="1" customWidth="1"/>
    <col min="6405" max="6405" width="13.85546875" style="27" customWidth="1"/>
    <col min="6406" max="6406" width="14.7109375" style="27" customWidth="1"/>
    <col min="6407" max="6407" width="11.42578125" style="27" customWidth="1"/>
    <col min="6408" max="6408" width="12.85546875" style="27" customWidth="1"/>
    <col min="6409" max="6409" width="15" style="27" bestFit="1" customWidth="1"/>
    <col min="6410" max="6410" width="11.7109375" style="27" customWidth="1"/>
    <col min="6411" max="6411" width="19.140625" style="27" customWidth="1"/>
    <col min="6412" max="6566" width="9.140625" style="27"/>
    <col min="6567" max="6567" width="12.5703125" style="27" customWidth="1"/>
    <col min="6568" max="6568" width="12.7109375" style="27" customWidth="1"/>
    <col min="6569" max="6569" width="9.140625" style="27" customWidth="1"/>
    <col min="6570" max="6570" width="88.7109375" style="27" customWidth="1"/>
    <col min="6571" max="6571" width="15.85546875" style="27" bestFit="1" customWidth="1"/>
    <col min="6572" max="6572" width="10.7109375" style="27" customWidth="1"/>
    <col min="6573" max="6573" width="12.7109375" style="27" customWidth="1"/>
    <col min="6574" max="6574" width="24" style="27" bestFit="1" customWidth="1"/>
    <col min="6575" max="6575" width="10.28515625" style="27" bestFit="1" customWidth="1"/>
    <col min="6576" max="6576" width="11.85546875" style="27" customWidth="1"/>
    <col min="6577" max="6577" width="9.5703125" style="27" customWidth="1"/>
    <col min="6578" max="6582" width="0" style="27" hidden="1" customWidth="1"/>
    <col min="6583" max="6583" width="12.85546875" style="27" customWidth="1"/>
    <col min="6584" max="6584" width="9.5703125" style="27" customWidth="1"/>
    <col min="6585" max="6589" width="0" style="27" hidden="1" customWidth="1"/>
    <col min="6590" max="6590" width="12.140625" style="27" customWidth="1"/>
    <col min="6591" max="6591" width="9.5703125" style="27" customWidth="1"/>
    <col min="6592" max="6596" width="0" style="27" hidden="1" customWidth="1"/>
    <col min="6597" max="6597" width="12.140625" style="27" customWidth="1"/>
    <col min="6598" max="6598" width="9.5703125" style="27" customWidth="1"/>
    <col min="6599" max="6603" width="0" style="27" hidden="1" customWidth="1"/>
    <col min="6604" max="6604" width="12.140625" style="27" customWidth="1"/>
    <col min="6605" max="6605" width="9.5703125" style="27" customWidth="1"/>
    <col min="6606" max="6610" width="0" style="27" hidden="1" customWidth="1"/>
    <col min="6611" max="6611" width="12.140625" style="27" customWidth="1"/>
    <col min="6612" max="6612" width="9.5703125" style="27" customWidth="1"/>
    <col min="6613" max="6617" width="0" style="27" hidden="1" customWidth="1"/>
    <col min="6618" max="6618" width="12.140625" style="27" customWidth="1"/>
    <col min="6619" max="6619" width="9.5703125" style="27" customWidth="1"/>
    <col min="6620" max="6624" width="0" style="27" hidden="1" customWidth="1"/>
    <col min="6625" max="6625" width="12.140625" style="27" customWidth="1"/>
    <col min="6626" max="6626" width="9.5703125" style="27" customWidth="1"/>
    <col min="6627" max="6631" width="0" style="27" hidden="1" customWidth="1"/>
    <col min="6632" max="6632" width="12.140625" style="27" customWidth="1"/>
    <col min="6633" max="6633" width="9.5703125" style="27" customWidth="1"/>
    <col min="6634" max="6638" width="0" style="27" hidden="1" customWidth="1"/>
    <col min="6639" max="6639" width="12.140625" style="27" customWidth="1"/>
    <col min="6640" max="6640" width="9.5703125" style="27" customWidth="1"/>
    <col min="6641" max="6645" width="0" style="27" hidden="1" customWidth="1"/>
    <col min="6646" max="6646" width="12.140625" style="27" customWidth="1"/>
    <col min="6647" max="6647" width="9.5703125" style="27" customWidth="1"/>
    <col min="6648" max="6652" width="0" style="27" hidden="1" customWidth="1"/>
    <col min="6653" max="6653" width="12.140625" style="27" customWidth="1"/>
    <col min="6654" max="6654" width="9.5703125" style="27" customWidth="1"/>
    <col min="6655" max="6659" width="0" style="27" hidden="1" customWidth="1"/>
    <col min="6660" max="6660" width="14.5703125" style="27" bestFit="1" customWidth="1"/>
    <col min="6661" max="6661" width="13.85546875" style="27" customWidth="1"/>
    <col min="6662" max="6662" width="14.7109375" style="27" customWidth="1"/>
    <col min="6663" max="6663" width="11.42578125" style="27" customWidth="1"/>
    <col min="6664" max="6664" width="12.85546875" style="27" customWidth="1"/>
    <col min="6665" max="6665" width="15" style="27" bestFit="1" customWidth="1"/>
    <col min="6666" max="6666" width="11.7109375" style="27" customWidth="1"/>
    <col min="6667" max="6667" width="19.140625" style="27" customWidth="1"/>
    <col min="6668" max="6822" width="9.140625" style="27"/>
    <col min="6823" max="6823" width="12.5703125" style="27" customWidth="1"/>
    <col min="6824" max="6824" width="12.7109375" style="27" customWidth="1"/>
    <col min="6825" max="6825" width="9.140625" style="27" customWidth="1"/>
    <col min="6826" max="6826" width="88.7109375" style="27" customWidth="1"/>
    <col min="6827" max="6827" width="15.85546875" style="27" bestFit="1" customWidth="1"/>
    <col min="6828" max="6828" width="10.7109375" style="27" customWidth="1"/>
    <col min="6829" max="6829" width="12.7109375" style="27" customWidth="1"/>
    <col min="6830" max="6830" width="24" style="27" bestFit="1" customWidth="1"/>
    <col min="6831" max="6831" width="10.28515625" style="27" bestFit="1" customWidth="1"/>
    <col min="6832" max="6832" width="11.85546875" style="27" customWidth="1"/>
    <col min="6833" max="6833" width="9.5703125" style="27" customWidth="1"/>
    <col min="6834" max="6838" width="0" style="27" hidden="1" customWidth="1"/>
    <col min="6839" max="6839" width="12.85546875" style="27" customWidth="1"/>
    <col min="6840" max="6840" width="9.5703125" style="27" customWidth="1"/>
    <col min="6841" max="6845" width="0" style="27" hidden="1" customWidth="1"/>
    <col min="6846" max="6846" width="12.140625" style="27" customWidth="1"/>
    <col min="6847" max="6847" width="9.5703125" style="27" customWidth="1"/>
    <col min="6848" max="6852" width="0" style="27" hidden="1" customWidth="1"/>
    <col min="6853" max="6853" width="12.140625" style="27" customWidth="1"/>
    <col min="6854" max="6854" width="9.5703125" style="27" customWidth="1"/>
    <col min="6855" max="6859" width="0" style="27" hidden="1" customWidth="1"/>
    <col min="6860" max="6860" width="12.140625" style="27" customWidth="1"/>
    <col min="6861" max="6861" width="9.5703125" style="27" customWidth="1"/>
    <col min="6862" max="6866" width="0" style="27" hidden="1" customWidth="1"/>
    <col min="6867" max="6867" width="12.140625" style="27" customWidth="1"/>
    <col min="6868" max="6868" width="9.5703125" style="27" customWidth="1"/>
    <col min="6869" max="6873" width="0" style="27" hidden="1" customWidth="1"/>
    <col min="6874" max="6874" width="12.140625" style="27" customWidth="1"/>
    <col min="6875" max="6875" width="9.5703125" style="27" customWidth="1"/>
    <col min="6876" max="6880" width="0" style="27" hidden="1" customWidth="1"/>
    <col min="6881" max="6881" width="12.140625" style="27" customWidth="1"/>
    <col min="6882" max="6882" width="9.5703125" style="27" customWidth="1"/>
    <col min="6883" max="6887" width="0" style="27" hidden="1" customWidth="1"/>
    <col min="6888" max="6888" width="12.140625" style="27" customWidth="1"/>
    <col min="6889" max="6889" width="9.5703125" style="27" customWidth="1"/>
    <col min="6890" max="6894" width="0" style="27" hidden="1" customWidth="1"/>
    <col min="6895" max="6895" width="12.140625" style="27" customWidth="1"/>
    <col min="6896" max="6896" width="9.5703125" style="27" customWidth="1"/>
    <col min="6897" max="6901" width="0" style="27" hidden="1" customWidth="1"/>
    <col min="6902" max="6902" width="12.140625" style="27" customWidth="1"/>
    <col min="6903" max="6903" width="9.5703125" style="27" customWidth="1"/>
    <col min="6904" max="6908" width="0" style="27" hidden="1" customWidth="1"/>
    <col min="6909" max="6909" width="12.140625" style="27" customWidth="1"/>
    <col min="6910" max="6910" width="9.5703125" style="27" customWidth="1"/>
    <col min="6911" max="6915" width="0" style="27" hidden="1" customWidth="1"/>
    <col min="6916" max="6916" width="14.5703125" style="27" bestFit="1" customWidth="1"/>
    <col min="6917" max="6917" width="13.85546875" style="27" customWidth="1"/>
    <col min="6918" max="6918" width="14.7109375" style="27" customWidth="1"/>
    <col min="6919" max="6919" width="11.42578125" style="27" customWidth="1"/>
    <col min="6920" max="6920" width="12.85546875" style="27" customWidth="1"/>
    <col min="6921" max="6921" width="15" style="27" bestFit="1" customWidth="1"/>
    <col min="6922" max="6922" width="11.7109375" style="27" customWidth="1"/>
    <col min="6923" max="6923" width="19.140625" style="27" customWidth="1"/>
    <col min="6924" max="7078" width="9.140625" style="27"/>
    <col min="7079" max="7079" width="12.5703125" style="27" customWidth="1"/>
    <col min="7080" max="7080" width="12.7109375" style="27" customWidth="1"/>
    <col min="7081" max="7081" width="9.140625" style="27" customWidth="1"/>
    <col min="7082" max="7082" width="88.7109375" style="27" customWidth="1"/>
    <col min="7083" max="7083" width="15.85546875" style="27" bestFit="1" customWidth="1"/>
    <col min="7084" max="7084" width="10.7109375" style="27" customWidth="1"/>
    <col min="7085" max="7085" width="12.7109375" style="27" customWidth="1"/>
    <col min="7086" max="7086" width="24" style="27" bestFit="1" customWidth="1"/>
    <col min="7087" max="7087" width="10.28515625" style="27" bestFit="1" customWidth="1"/>
    <col min="7088" max="7088" width="11.85546875" style="27" customWidth="1"/>
    <col min="7089" max="7089" width="9.5703125" style="27" customWidth="1"/>
    <col min="7090" max="7094" width="0" style="27" hidden="1" customWidth="1"/>
    <col min="7095" max="7095" width="12.85546875" style="27" customWidth="1"/>
    <col min="7096" max="7096" width="9.5703125" style="27" customWidth="1"/>
    <col min="7097" max="7101" width="0" style="27" hidden="1" customWidth="1"/>
    <col min="7102" max="7102" width="12.140625" style="27" customWidth="1"/>
    <col min="7103" max="7103" width="9.5703125" style="27" customWidth="1"/>
    <col min="7104" max="7108" width="0" style="27" hidden="1" customWidth="1"/>
    <col min="7109" max="7109" width="12.140625" style="27" customWidth="1"/>
    <col min="7110" max="7110" width="9.5703125" style="27" customWidth="1"/>
    <col min="7111" max="7115" width="0" style="27" hidden="1" customWidth="1"/>
    <col min="7116" max="7116" width="12.140625" style="27" customWidth="1"/>
    <col min="7117" max="7117" width="9.5703125" style="27" customWidth="1"/>
    <col min="7118" max="7122" width="0" style="27" hidden="1" customWidth="1"/>
    <col min="7123" max="7123" width="12.140625" style="27" customWidth="1"/>
    <col min="7124" max="7124" width="9.5703125" style="27" customWidth="1"/>
    <col min="7125" max="7129" width="0" style="27" hidden="1" customWidth="1"/>
    <col min="7130" max="7130" width="12.140625" style="27" customWidth="1"/>
    <col min="7131" max="7131" width="9.5703125" style="27" customWidth="1"/>
    <col min="7132" max="7136" width="0" style="27" hidden="1" customWidth="1"/>
    <col min="7137" max="7137" width="12.140625" style="27" customWidth="1"/>
    <col min="7138" max="7138" width="9.5703125" style="27" customWidth="1"/>
    <col min="7139" max="7143" width="0" style="27" hidden="1" customWidth="1"/>
    <col min="7144" max="7144" width="12.140625" style="27" customWidth="1"/>
    <col min="7145" max="7145" width="9.5703125" style="27" customWidth="1"/>
    <col min="7146" max="7150" width="0" style="27" hidden="1" customWidth="1"/>
    <col min="7151" max="7151" width="12.140625" style="27" customWidth="1"/>
    <col min="7152" max="7152" width="9.5703125" style="27" customWidth="1"/>
    <col min="7153" max="7157" width="0" style="27" hidden="1" customWidth="1"/>
    <col min="7158" max="7158" width="12.140625" style="27" customWidth="1"/>
    <col min="7159" max="7159" width="9.5703125" style="27" customWidth="1"/>
    <col min="7160" max="7164" width="0" style="27" hidden="1" customWidth="1"/>
    <col min="7165" max="7165" width="12.140625" style="27" customWidth="1"/>
    <col min="7166" max="7166" width="9.5703125" style="27" customWidth="1"/>
    <col min="7167" max="7171" width="0" style="27" hidden="1" customWidth="1"/>
    <col min="7172" max="7172" width="14.5703125" style="27" bestFit="1" customWidth="1"/>
    <col min="7173" max="7173" width="13.85546875" style="27" customWidth="1"/>
    <col min="7174" max="7174" width="14.7109375" style="27" customWidth="1"/>
    <col min="7175" max="7175" width="11.42578125" style="27" customWidth="1"/>
    <col min="7176" max="7176" width="12.85546875" style="27" customWidth="1"/>
    <col min="7177" max="7177" width="15" style="27" bestFit="1" customWidth="1"/>
    <col min="7178" max="7178" width="11.7109375" style="27" customWidth="1"/>
    <col min="7179" max="7179" width="19.140625" style="27" customWidth="1"/>
    <col min="7180" max="7334" width="9.140625" style="27"/>
    <col min="7335" max="7335" width="12.5703125" style="27" customWidth="1"/>
    <col min="7336" max="7336" width="12.7109375" style="27" customWidth="1"/>
    <col min="7337" max="7337" width="9.140625" style="27" customWidth="1"/>
    <col min="7338" max="7338" width="88.7109375" style="27" customWidth="1"/>
    <col min="7339" max="7339" width="15.85546875" style="27" bestFit="1" customWidth="1"/>
    <col min="7340" max="7340" width="10.7109375" style="27" customWidth="1"/>
    <col min="7341" max="7341" width="12.7109375" style="27" customWidth="1"/>
    <col min="7342" max="7342" width="24" style="27" bestFit="1" customWidth="1"/>
    <col min="7343" max="7343" width="10.28515625" style="27" bestFit="1" customWidth="1"/>
    <col min="7344" max="7344" width="11.85546875" style="27" customWidth="1"/>
    <col min="7345" max="7345" width="9.5703125" style="27" customWidth="1"/>
    <col min="7346" max="7350" width="0" style="27" hidden="1" customWidth="1"/>
    <col min="7351" max="7351" width="12.85546875" style="27" customWidth="1"/>
    <col min="7352" max="7352" width="9.5703125" style="27" customWidth="1"/>
    <col min="7353" max="7357" width="0" style="27" hidden="1" customWidth="1"/>
    <col min="7358" max="7358" width="12.140625" style="27" customWidth="1"/>
    <col min="7359" max="7359" width="9.5703125" style="27" customWidth="1"/>
    <col min="7360" max="7364" width="0" style="27" hidden="1" customWidth="1"/>
    <col min="7365" max="7365" width="12.140625" style="27" customWidth="1"/>
    <col min="7366" max="7366" width="9.5703125" style="27" customWidth="1"/>
    <col min="7367" max="7371" width="0" style="27" hidden="1" customWidth="1"/>
    <col min="7372" max="7372" width="12.140625" style="27" customWidth="1"/>
    <col min="7373" max="7373" width="9.5703125" style="27" customWidth="1"/>
    <col min="7374" max="7378" width="0" style="27" hidden="1" customWidth="1"/>
    <col min="7379" max="7379" width="12.140625" style="27" customWidth="1"/>
    <col min="7380" max="7380" width="9.5703125" style="27" customWidth="1"/>
    <col min="7381" max="7385" width="0" style="27" hidden="1" customWidth="1"/>
    <col min="7386" max="7386" width="12.140625" style="27" customWidth="1"/>
    <col min="7387" max="7387" width="9.5703125" style="27" customWidth="1"/>
    <col min="7388" max="7392" width="0" style="27" hidden="1" customWidth="1"/>
    <col min="7393" max="7393" width="12.140625" style="27" customWidth="1"/>
    <col min="7394" max="7394" width="9.5703125" style="27" customWidth="1"/>
    <col min="7395" max="7399" width="0" style="27" hidden="1" customWidth="1"/>
    <col min="7400" max="7400" width="12.140625" style="27" customWidth="1"/>
    <col min="7401" max="7401" width="9.5703125" style="27" customWidth="1"/>
    <col min="7402" max="7406" width="0" style="27" hidden="1" customWidth="1"/>
    <col min="7407" max="7407" width="12.140625" style="27" customWidth="1"/>
    <col min="7408" max="7408" width="9.5703125" style="27" customWidth="1"/>
    <col min="7409" max="7413" width="0" style="27" hidden="1" customWidth="1"/>
    <col min="7414" max="7414" width="12.140625" style="27" customWidth="1"/>
    <col min="7415" max="7415" width="9.5703125" style="27" customWidth="1"/>
    <col min="7416" max="7420" width="0" style="27" hidden="1" customWidth="1"/>
    <col min="7421" max="7421" width="12.140625" style="27" customWidth="1"/>
    <col min="7422" max="7422" width="9.5703125" style="27" customWidth="1"/>
    <col min="7423" max="7427" width="0" style="27" hidden="1" customWidth="1"/>
    <col min="7428" max="7428" width="14.5703125" style="27" bestFit="1" customWidth="1"/>
    <col min="7429" max="7429" width="13.85546875" style="27" customWidth="1"/>
    <col min="7430" max="7430" width="14.7109375" style="27" customWidth="1"/>
    <col min="7431" max="7431" width="11.42578125" style="27" customWidth="1"/>
    <col min="7432" max="7432" width="12.85546875" style="27" customWidth="1"/>
    <col min="7433" max="7433" width="15" style="27" bestFit="1" customWidth="1"/>
    <col min="7434" max="7434" width="11.7109375" style="27" customWidth="1"/>
    <col min="7435" max="7435" width="19.140625" style="27" customWidth="1"/>
    <col min="7436" max="7590" width="9.140625" style="27"/>
    <col min="7591" max="7591" width="12.5703125" style="27" customWidth="1"/>
    <col min="7592" max="7592" width="12.7109375" style="27" customWidth="1"/>
    <col min="7593" max="7593" width="9.140625" style="27" customWidth="1"/>
    <col min="7594" max="7594" width="88.7109375" style="27" customWidth="1"/>
    <col min="7595" max="7595" width="15.85546875" style="27" bestFit="1" customWidth="1"/>
    <col min="7596" max="7596" width="10.7109375" style="27" customWidth="1"/>
    <col min="7597" max="7597" width="12.7109375" style="27" customWidth="1"/>
    <col min="7598" max="7598" width="24" style="27" bestFit="1" customWidth="1"/>
    <col min="7599" max="7599" width="10.28515625" style="27" bestFit="1" customWidth="1"/>
    <col min="7600" max="7600" width="11.85546875" style="27" customWidth="1"/>
    <col min="7601" max="7601" width="9.5703125" style="27" customWidth="1"/>
    <col min="7602" max="7606" width="0" style="27" hidden="1" customWidth="1"/>
    <col min="7607" max="7607" width="12.85546875" style="27" customWidth="1"/>
    <col min="7608" max="7608" width="9.5703125" style="27" customWidth="1"/>
    <col min="7609" max="7613" width="0" style="27" hidden="1" customWidth="1"/>
    <col min="7614" max="7614" width="12.140625" style="27" customWidth="1"/>
    <col min="7615" max="7615" width="9.5703125" style="27" customWidth="1"/>
    <col min="7616" max="7620" width="0" style="27" hidden="1" customWidth="1"/>
    <col min="7621" max="7621" width="12.140625" style="27" customWidth="1"/>
    <col min="7622" max="7622" width="9.5703125" style="27" customWidth="1"/>
    <col min="7623" max="7627" width="0" style="27" hidden="1" customWidth="1"/>
    <col min="7628" max="7628" width="12.140625" style="27" customWidth="1"/>
    <col min="7629" max="7629" width="9.5703125" style="27" customWidth="1"/>
    <col min="7630" max="7634" width="0" style="27" hidden="1" customWidth="1"/>
    <col min="7635" max="7635" width="12.140625" style="27" customWidth="1"/>
    <col min="7636" max="7636" width="9.5703125" style="27" customWidth="1"/>
    <col min="7637" max="7641" width="0" style="27" hidden="1" customWidth="1"/>
    <col min="7642" max="7642" width="12.140625" style="27" customWidth="1"/>
    <col min="7643" max="7643" width="9.5703125" style="27" customWidth="1"/>
    <col min="7644" max="7648" width="0" style="27" hidden="1" customWidth="1"/>
    <col min="7649" max="7649" width="12.140625" style="27" customWidth="1"/>
    <col min="7650" max="7650" width="9.5703125" style="27" customWidth="1"/>
    <col min="7651" max="7655" width="0" style="27" hidden="1" customWidth="1"/>
    <col min="7656" max="7656" width="12.140625" style="27" customWidth="1"/>
    <col min="7657" max="7657" width="9.5703125" style="27" customWidth="1"/>
    <col min="7658" max="7662" width="0" style="27" hidden="1" customWidth="1"/>
    <col min="7663" max="7663" width="12.140625" style="27" customWidth="1"/>
    <col min="7664" max="7664" width="9.5703125" style="27" customWidth="1"/>
    <col min="7665" max="7669" width="0" style="27" hidden="1" customWidth="1"/>
    <col min="7670" max="7670" width="12.140625" style="27" customWidth="1"/>
    <col min="7671" max="7671" width="9.5703125" style="27" customWidth="1"/>
    <col min="7672" max="7676" width="0" style="27" hidden="1" customWidth="1"/>
    <col min="7677" max="7677" width="12.140625" style="27" customWidth="1"/>
    <col min="7678" max="7678" width="9.5703125" style="27" customWidth="1"/>
    <col min="7679" max="7683" width="0" style="27" hidden="1" customWidth="1"/>
    <col min="7684" max="7684" width="14.5703125" style="27" bestFit="1" customWidth="1"/>
    <col min="7685" max="7685" width="13.85546875" style="27" customWidth="1"/>
    <col min="7686" max="7686" width="14.7109375" style="27" customWidth="1"/>
    <col min="7687" max="7687" width="11.42578125" style="27" customWidth="1"/>
    <col min="7688" max="7688" width="12.85546875" style="27" customWidth="1"/>
    <col min="7689" max="7689" width="15" style="27" bestFit="1" customWidth="1"/>
    <col min="7690" max="7690" width="11.7109375" style="27" customWidth="1"/>
    <col min="7691" max="7691" width="19.140625" style="27" customWidth="1"/>
    <col min="7692" max="7846" width="9.140625" style="27"/>
    <col min="7847" max="7847" width="12.5703125" style="27" customWidth="1"/>
    <col min="7848" max="7848" width="12.7109375" style="27" customWidth="1"/>
    <col min="7849" max="7849" width="9.140625" style="27" customWidth="1"/>
    <col min="7850" max="7850" width="88.7109375" style="27" customWidth="1"/>
    <col min="7851" max="7851" width="15.85546875" style="27" bestFit="1" customWidth="1"/>
    <col min="7852" max="7852" width="10.7109375" style="27" customWidth="1"/>
    <col min="7853" max="7853" width="12.7109375" style="27" customWidth="1"/>
    <col min="7854" max="7854" width="24" style="27" bestFit="1" customWidth="1"/>
    <col min="7855" max="7855" width="10.28515625" style="27" bestFit="1" customWidth="1"/>
    <col min="7856" max="7856" width="11.85546875" style="27" customWidth="1"/>
    <col min="7857" max="7857" width="9.5703125" style="27" customWidth="1"/>
    <col min="7858" max="7862" width="0" style="27" hidden="1" customWidth="1"/>
    <col min="7863" max="7863" width="12.85546875" style="27" customWidth="1"/>
    <col min="7864" max="7864" width="9.5703125" style="27" customWidth="1"/>
    <col min="7865" max="7869" width="0" style="27" hidden="1" customWidth="1"/>
    <col min="7870" max="7870" width="12.140625" style="27" customWidth="1"/>
    <col min="7871" max="7871" width="9.5703125" style="27" customWidth="1"/>
    <col min="7872" max="7876" width="0" style="27" hidden="1" customWidth="1"/>
    <col min="7877" max="7877" width="12.140625" style="27" customWidth="1"/>
    <col min="7878" max="7878" width="9.5703125" style="27" customWidth="1"/>
    <col min="7879" max="7883" width="0" style="27" hidden="1" customWidth="1"/>
    <col min="7884" max="7884" width="12.140625" style="27" customWidth="1"/>
    <col min="7885" max="7885" width="9.5703125" style="27" customWidth="1"/>
    <col min="7886" max="7890" width="0" style="27" hidden="1" customWidth="1"/>
    <col min="7891" max="7891" width="12.140625" style="27" customWidth="1"/>
    <col min="7892" max="7892" width="9.5703125" style="27" customWidth="1"/>
    <col min="7893" max="7897" width="0" style="27" hidden="1" customWidth="1"/>
    <col min="7898" max="7898" width="12.140625" style="27" customWidth="1"/>
    <col min="7899" max="7899" width="9.5703125" style="27" customWidth="1"/>
    <col min="7900" max="7904" width="0" style="27" hidden="1" customWidth="1"/>
    <col min="7905" max="7905" width="12.140625" style="27" customWidth="1"/>
    <col min="7906" max="7906" width="9.5703125" style="27" customWidth="1"/>
    <col min="7907" max="7911" width="0" style="27" hidden="1" customWidth="1"/>
    <col min="7912" max="7912" width="12.140625" style="27" customWidth="1"/>
    <col min="7913" max="7913" width="9.5703125" style="27" customWidth="1"/>
    <col min="7914" max="7918" width="0" style="27" hidden="1" customWidth="1"/>
    <col min="7919" max="7919" width="12.140625" style="27" customWidth="1"/>
    <col min="7920" max="7920" width="9.5703125" style="27" customWidth="1"/>
    <col min="7921" max="7925" width="0" style="27" hidden="1" customWidth="1"/>
    <col min="7926" max="7926" width="12.140625" style="27" customWidth="1"/>
    <col min="7927" max="7927" width="9.5703125" style="27" customWidth="1"/>
    <col min="7928" max="7932" width="0" style="27" hidden="1" customWidth="1"/>
    <col min="7933" max="7933" width="12.140625" style="27" customWidth="1"/>
    <col min="7934" max="7934" width="9.5703125" style="27" customWidth="1"/>
    <col min="7935" max="7939" width="0" style="27" hidden="1" customWidth="1"/>
    <col min="7940" max="7940" width="14.5703125" style="27" bestFit="1" customWidth="1"/>
    <col min="7941" max="7941" width="13.85546875" style="27" customWidth="1"/>
    <col min="7942" max="7942" width="14.7109375" style="27" customWidth="1"/>
    <col min="7943" max="7943" width="11.42578125" style="27" customWidth="1"/>
    <col min="7944" max="7944" width="12.85546875" style="27" customWidth="1"/>
    <col min="7945" max="7945" width="15" style="27" bestFit="1" customWidth="1"/>
    <col min="7946" max="7946" width="11.7109375" style="27" customWidth="1"/>
    <col min="7947" max="7947" width="19.140625" style="27" customWidth="1"/>
    <col min="7948" max="8102" width="9.140625" style="27"/>
    <col min="8103" max="8103" width="12.5703125" style="27" customWidth="1"/>
    <col min="8104" max="8104" width="12.7109375" style="27" customWidth="1"/>
    <col min="8105" max="8105" width="9.140625" style="27" customWidth="1"/>
    <col min="8106" max="8106" width="88.7109375" style="27" customWidth="1"/>
    <col min="8107" max="8107" width="15.85546875" style="27" bestFit="1" customWidth="1"/>
    <col min="8108" max="8108" width="10.7109375" style="27" customWidth="1"/>
    <col min="8109" max="8109" width="12.7109375" style="27" customWidth="1"/>
    <col min="8110" max="8110" width="24" style="27" bestFit="1" customWidth="1"/>
    <col min="8111" max="8111" width="10.28515625" style="27" bestFit="1" customWidth="1"/>
    <col min="8112" max="8112" width="11.85546875" style="27" customWidth="1"/>
    <col min="8113" max="8113" width="9.5703125" style="27" customWidth="1"/>
    <col min="8114" max="8118" width="0" style="27" hidden="1" customWidth="1"/>
    <col min="8119" max="8119" width="12.85546875" style="27" customWidth="1"/>
    <col min="8120" max="8120" width="9.5703125" style="27" customWidth="1"/>
    <col min="8121" max="8125" width="0" style="27" hidden="1" customWidth="1"/>
    <col min="8126" max="8126" width="12.140625" style="27" customWidth="1"/>
    <col min="8127" max="8127" width="9.5703125" style="27" customWidth="1"/>
    <col min="8128" max="8132" width="0" style="27" hidden="1" customWidth="1"/>
    <col min="8133" max="8133" width="12.140625" style="27" customWidth="1"/>
    <col min="8134" max="8134" width="9.5703125" style="27" customWidth="1"/>
    <col min="8135" max="8139" width="0" style="27" hidden="1" customWidth="1"/>
    <col min="8140" max="8140" width="12.140625" style="27" customWidth="1"/>
    <col min="8141" max="8141" width="9.5703125" style="27" customWidth="1"/>
    <col min="8142" max="8146" width="0" style="27" hidden="1" customWidth="1"/>
    <col min="8147" max="8147" width="12.140625" style="27" customWidth="1"/>
    <col min="8148" max="8148" width="9.5703125" style="27" customWidth="1"/>
    <col min="8149" max="8153" width="0" style="27" hidden="1" customWidth="1"/>
    <col min="8154" max="8154" width="12.140625" style="27" customWidth="1"/>
    <col min="8155" max="8155" width="9.5703125" style="27" customWidth="1"/>
    <col min="8156" max="8160" width="0" style="27" hidden="1" customWidth="1"/>
    <col min="8161" max="8161" width="12.140625" style="27" customWidth="1"/>
    <col min="8162" max="8162" width="9.5703125" style="27" customWidth="1"/>
    <col min="8163" max="8167" width="0" style="27" hidden="1" customWidth="1"/>
    <col min="8168" max="8168" width="12.140625" style="27" customWidth="1"/>
    <col min="8169" max="8169" width="9.5703125" style="27" customWidth="1"/>
    <col min="8170" max="8174" width="0" style="27" hidden="1" customWidth="1"/>
    <col min="8175" max="8175" width="12.140625" style="27" customWidth="1"/>
    <col min="8176" max="8176" width="9.5703125" style="27" customWidth="1"/>
    <col min="8177" max="8181" width="0" style="27" hidden="1" customWidth="1"/>
    <col min="8182" max="8182" width="12.140625" style="27" customWidth="1"/>
    <col min="8183" max="8183" width="9.5703125" style="27" customWidth="1"/>
    <col min="8184" max="8188" width="0" style="27" hidden="1" customWidth="1"/>
    <col min="8189" max="8189" width="12.140625" style="27" customWidth="1"/>
    <col min="8190" max="8190" width="9.5703125" style="27" customWidth="1"/>
    <col min="8191" max="8195" width="0" style="27" hidden="1" customWidth="1"/>
    <col min="8196" max="8196" width="14.5703125" style="27" bestFit="1" customWidth="1"/>
    <col min="8197" max="8197" width="13.85546875" style="27" customWidth="1"/>
    <col min="8198" max="8198" width="14.7109375" style="27" customWidth="1"/>
    <col min="8199" max="8199" width="11.42578125" style="27" customWidth="1"/>
    <col min="8200" max="8200" width="12.85546875" style="27" customWidth="1"/>
    <col min="8201" max="8201" width="15" style="27" bestFit="1" customWidth="1"/>
    <col min="8202" max="8202" width="11.7109375" style="27" customWidth="1"/>
    <col min="8203" max="8203" width="19.140625" style="27" customWidth="1"/>
    <col min="8204" max="8358" width="9.140625" style="27"/>
    <col min="8359" max="8359" width="12.5703125" style="27" customWidth="1"/>
    <col min="8360" max="8360" width="12.7109375" style="27" customWidth="1"/>
    <col min="8361" max="8361" width="9.140625" style="27" customWidth="1"/>
    <col min="8362" max="8362" width="88.7109375" style="27" customWidth="1"/>
    <col min="8363" max="8363" width="15.85546875" style="27" bestFit="1" customWidth="1"/>
    <col min="8364" max="8364" width="10.7109375" style="27" customWidth="1"/>
    <col min="8365" max="8365" width="12.7109375" style="27" customWidth="1"/>
    <col min="8366" max="8366" width="24" style="27" bestFit="1" customWidth="1"/>
    <col min="8367" max="8367" width="10.28515625" style="27" bestFit="1" customWidth="1"/>
    <col min="8368" max="8368" width="11.85546875" style="27" customWidth="1"/>
    <col min="8369" max="8369" width="9.5703125" style="27" customWidth="1"/>
    <col min="8370" max="8374" width="0" style="27" hidden="1" customWidth="1"/>
    <col min="8375" max="8375" width="12.85546875" style="27" customWidth="1"/>
    <col min="8376" max="8376" width="9.5703125" style="27" customWidth="1"/>
    <col min="8377" max="8381" width="0" style="27" hidden="1" customWidth="1"/>
    <col min="8382" max="8382" width="12.140625" style="27" customWidth="1"/>
    <col min="8383" max="8383" width="9.5703125" style="27" customWidth="1"/>
    <col min="8384" max="8388" width="0" style="27" hidden="1" customWidth="1"/>
    <col min="8389" max="8389" width="12.140625" style="27" customWidth="1"/>
    <col min="8390" max="8390" width="9.5703125" style="27" customWidth="1"/>
    <col min="8391" max="8395" width="0" style="27" hidden="1" customWidth="1"/>
    <col min="8396" max="8396" width="12.140625" style="27" customWidth="1"/>
    <col min="8397" max="8397" width="9.5703125" style="27" customWidth="1"/>
    <col min="8398" max="8402" width="0" style="27" hidden="1" customWidth="1"/>
    <col min="8403" max="8403" width="12.140625" style="27" customWidth="1"/>
    <col min="8404" max="8404" width="9.5703125" style="27" customWidth="1"/>
    <col min="8405" max="8409" width="0" style="27" hidden="1" customWidth="1"/>
    <col min="8410" max="8410" width="12.140625" style="27" customWidth="1"/>
    <col min="8411" max="8411" width="9.5703125" style="27" customWidth="1"/>
    <col min="8412" max="8416" width="0" style="27" hidden="1" customWidth="1"/>
    <col min="8417" max="8417" width="12.140625" style="27" customWidth="1"/>
    <col min="8418" max="8418" width="9.5703125" style="27" customWidth="1"/>
    <col min="8419" max="8423" width="0" style="27" hidden="1" customWidth="1"/>
    <col min="8424" max="8424" width="12.140625" style="27" customWidth="1"/>
    <col min="8425" max="8425" width="9.5703125" style="27" customWidth="1"/>
    <col min="8426" max="8430" width="0" style="27" hidden="1" customWidth="1"/>
    <col min="8431" max="8431" width="12.140625" style="27" customWidth="1"/>
    <col min="8432" max="8432" width="9.5703125" style="27" customWidth="1"/>
    <col min="8433" max="8437" width="0" style="27" hidden="1" customWidth="1"/>
    <col min="8438" max="8438" width="12.140625" style="27" customWidth="1"/>
    <col min="8439" max="8439" width="9.5703125" style="27" customWidth="1"/>
    <col min="8440" max="8444" width="0" style="27" hidden="1" customWidth="1"/>
    <col min="8445" max="8445" width="12.140625" style="27" customWidth="1"/>
    <col min="8446" max="8446" width="9.5703125" style="27" customWidth="1"/>
    <col min="8447" max="8451" width="0" style="27" hidden="1" customWidth="1"/>
    <col min="8452" max="8452" width="14.5703125" style="27" bestFit="1" customWidth="1"/>
    <col min="8453" max="8453" width="13.85546875" style="27" customWidth="1"/>
    <col min="8454" max="8454" width="14.7109375" style="27" customWidth="1"/>
    <col min="8455" max="8455" width="11.42578125" style="27" customWidth="1"/>
    <col min="8456" max="8456" width="12.85546875" style="27" customWidth="1"/>
    <col min="8457" max="8457" width="15" style="27" bestFit="1" customWidth="1"/>
    <col min="8458" max="8458" width="11.7109375" style="27" customWidth="1"/>
    <col min="8459" max="8459" width="19.140625" style="27" customWidth="1"/>
    <col min="8460" max="8614" width="9.140625" style="27"/>
    <col min="8615" max="8615" width="12.5703125" style="27" customWidth="1"/>
    <col min="8616" max="8616" width="12.7109375" style="27" customWidth="1"/>
    <col min="8617" max="8617" width="9.140625" style="27" customWidth="1"/>
    <col min="8618" max="8618" width="88.7109375" style="27" customWidth="1"/>
    <col min="8619" max="8619" width="15.85546875" style="27" bestFit="1" customWidth="1"/>
    <col min="8620" max="8620" width="10.7109375" style="27" customWidth="1"/>
    <col min="8621" max="8621" width="12.7109375" style="27" customWidth="1"/>
    <col min="8622" max="8622" width="24" style="27" bestFit="1" customWidth="1"/>
    <col min="8623" max="8623" width="10.28515625" style="27" bestFit="1" customWidth="1"/>
    <col min="8624" max="8624" width="11.85546875" style="27" customWidth="1"/>
    <col min="8625" max="8625" width="9.5703125" style="27" customWidth="1"/>
    <col min="8626" max="8630" width="0" style="27" hidden="1" customWidth="1"/>
    <col min="8631" max="8631" width="12.85546875" style="27" customWidth="1"/>
    <col min="8632" max="8632" width="9.5703125" style="27" customWidth="1"/>
    <col min="8633" max="8637" width="0" style="27" hidden="1" customWidth="1"/>
    <col min="8638" max="8638" width="12.140625" style="27" customWidth="1"/>
    <col min="8639" max="8639" width="9.5703125" style="27" customWidth="1"/>
    <col min="8640" max="8644" width="0" style="27" hidden="1" customWidth="1"/>
    <col min="8645" max="8645" width="12.140625" style="27" customWidth="1"/>
    <col min="8646" max="8646" width="9.5703125" style="27" customWidth="1"/>
    <col min="8647" max="8651" width="0" style="27" hidden="1" customWidth="1"/>
    <col min="8652" max="8652" width="12.140625" style="27" customWidth="1"/>
    <col min="8653" max="8653" width="9.5703125" style="27" customWidth="1"/>
    <col min="8654" max="8658" width="0" style="27" hidden="1" customWidth="1"/>
    <col min="8659" max="8659" width="12.140625" style="27" customWidth="1"/>
    <col min="8660" max="8660" width="9.5703125" style="27" customWidth="1"/>
    <col min="8661" max="8665" width="0" style="27" hidden="1" customWidth="1"/>
    <col min="8666" max="8666" width="12.140625" style="27" customWidth="1"/>
    <col min="8667" max="8667" width="9.5703125" style="27" customWidth="1"/>
    <col min="8668" max="8672" width="0" style="27" hidden="1" customWidth="1"/>
    <col min="8673" max="8673" width="12.140625" style="27" customWidth="1"/>
    <col min="8674" max="8674" width="9.5703125" style="27" customWidth="1"/>
    <col min="8675" max="8679" width="0" style="27" hidden="1" customWidth="1"/>
    <col min="8680" max="8680" width="12.140625" style="27" customWidth="1"/>
    <col min="8681" max="8681" width="9.5703125" style="27" customWidth="1"/>
    <col min="8682" max="8686" width="0" style="27" hidden="1" customWidth="1"/>
    <col min="8687" max="8687" width="12.140625" style="27" customWidth="1"/>
    <col min="8688" max="8688" width="9.5703125" style="27" customWidth="1"/>
    <col min="8689" max="8693" width="0" style="27" hidden="1" customWidth="1"/>
    <col min="8694" max="8694" width="12.140625" style="27" customWidth="1"/>
    <col min="8695" max="8695" width="9.5703125" style="27" customWidth="1"/>
    <col min="8696" max="8700" width="0" style="27" hidden="1" customWidth="1"/>
    <col min="8701" max="8701" width="12.140625" style="27" customWidth="1"/>
    <col min="8702" max="8702" width="9.5703125" style="27" customWidth="1"/>
    <col min="8703" max="8707" width="0" style="27" hidden="1" customWidth="1"/>
    <col min="8708" max="8708" width="14.5703125" style="27" bestFit="1" customWidth="1"/>
    <col min="8709" max="8709" width="13.85546875" style="27" customWidth="1"/>
    <col min="8710" max="8710" width="14.7109375" style="27" customWidth="1"/>
    <col min="8711" max="8711" width="11.42578125" style="27" customWidth="1"/>
    <col min="8712" max="8712" width="12.85546875" style="27" customWidth="1"/>
    <col min="8713" max="8713" width="15" style="27" bestFit="1" customWidth="1"/>
    <col min="8714" max="8714" width="11.7109375" style="27" customWidth="1"/>
    <col min="8715" max="8715" width="19.140625" style="27" customWidth="1"/>
    <col min="8716" max="8870" width="9.140625" style="27"/>
    <col min="8871" max="8871" width="12.5703125" style="27" customWidth="1"/>
    <col min="8872" max="8872" width="12.7109375" style="27" customWidth="1"/>
    <col min="8873" max="8873" width="9.140625" style="27" customWidth="1"/>
    <col min="8874" max="8874" width="88.7109375" style="27" customWidth="1"/>
    <col min="8875" max="8875" width="15.85546875" style="27" bestFit="1" customWidth="1"/>
    <col min="8876" max="8876" width="10.7109375" style="27" customWidth="1"/>
    <col min="8877" max="8877" width="12.7109375" style="27" customWidth="1"/>
    <col min="8878" max="8878" width="24" style="27" bestFit="1" customWidth="1"/>
    <col min="8879" max="8879" width="10.28515625" style="27" bestFit="1" customWidth="1"/>
    <col min="8880" max="8880" width="11.85546875" style="27" customWidth="1"/>
    <col min="8881" max="8881" width="9.5703125" style="27" customWidth="1"/>
    <col min="8882" max="8886" width="0" style="27" hidden="1" customWidth="1"/>
    <col min="8887" max="8887" width="12.85546875" style="27" customWidth="1"/>
    <col min="8888" max="8888" width="9.5703125" style="27" customWidth="1"/>
    <col min="8889" max="8893" width="0" style="27" hidden="1" customWidth="1"/>
    <col min="8894" max="8894" width="12.140625" style="27" customWidth="1"/>
    <col min="8895" max="8895" width="9.5703125" style="27" customWidth="1"/>
    <col min="8896" max="8900" width="0" style="27" hidden="1" customWidth="1"/>
    <col min="8901" max="8901" width="12.140625" style="27" customWidth="1"/>
    <col min="8902" max="8902" width="9.5703125" style="27" customWidth="1"/>
    <col min="8903" max="8907" width="0" style="27" hidden="1" customWidth="1"/>
    <col min="8908" max="8908" width="12.140625" style="27" customWidth="1"/>
    <col min="8909" max="8909" width="9.5703125" style="27" customWidth="1"/>
    <col min="8910" max="8914" width="0" style="27" hidden="1" customWidth="1"/>
    <col min="8915" max="8915" width="12.140625" style="27" customWidth="1"/>
    <col min="8916" max="8916" width="9.5703125" style="27" customWidth="1"/>
    <col min="8917" max="8921" width="0" style="27" hidden="1" customWidth="1"/>
    <col min="8922" max="8922" width="12.140625" style="27" customWidth="1"/>
    <col min="8923" max="8923" width="9.5703125" style="27" customWidth="1"/>
    <col min="8924" max="8928" width="0" style="27" hidden="1" customWidth="1"/>
    <col min="8929" max="8929" width="12.140625" style="27" customWidth="1"/>
    <col min="8930" max="8930" width="9.5703125" style="27" customWidth="1"/>
    <col min="8931" max="8935" width="0" style="27" hidden="1" customWidth="1"/>
    <col min="8936" max="8936" width="12.140625" style="27" customWidth="1"/>
    <col min="8937" max="8937" width="9.5703125" style="27" customWidth="1"/>
    <col min="8938" max="8942" width="0" style="27" hidden="1" customWidth="1"/>
    <col min="8943" max="8943" width="12.140625" style="27" customWidth="1"/>
    <col min="8944" max="8944" width="9.5703125" style="27" customWidth="1"/>
    <col min="8945" max="8949" width="0" style="27" hidden="1" customWidth="1"/>
    <col min="8950" max="8950" width="12.140625" style="27" customWidth="1"/>
    <col min="8951" max="8951" width="9.5703125" style="27" customWidth="1"/>
    <col min="8952" max="8956" width="0" style="27" hidden="1" customWidth="1"/>
    <col min="8957" max="8957" width="12.140625" style="27" customWidth="1"/>
    <col min="8958" max="8958" width="9.5703125" style="27" customWidth="1"/>
    <col min="8959" max="8963" width="0" style="27" hidden="1" customWidth="1"/>
    <col min="8964" max="8964" width="14.5703125" style="27" bestFit="1" customWidth="1"/>
    <col min="8965" max="8965" width="13.85546875" style="27" customWidth="1"/>
    <col min="8966" max="8966" width="14.7109375" style="27" customWidth="1"/>
    <col min="8967" max="8967" width="11.42578125" style="27" customWidth="1"/>
    <col min="8968" max="8968" width="12.85546875" style="27" customWidth="1"/>
    <col min="8969" max="8969" width="15" style="27" bestFit="1" customWidth="1"/>
    <col min="8970" max="8970" width="11.7109375" style="27" customWidth="1"/>
    <col min="8971" max="8971" width="19.140625" style="27" customWidth="1"/>
    <col min="8972" max="9126" width="9.140625" style="27"/>
    <col min="9127" max="9127" width="12.5703125" style="27" customWidth="1"/>
    <col min="9128" max="9128" width="12.7109375" style="27" customWidth="1"/>
    <col min="9129" max="9129" width="9.140625" style="27" customWidth="1"/>
    <col min="9130" max="9130" width="88.7109375" style="27" customWidth="1"/>
    <col min="9131" max="9131" width="15.85546875" style="27" bestFit="1" customWidth="1"/>
    <col min="9132" max="9132" width="10.7109375" style="27" customWidth="1"/>
    <col min="9133" max="9133" width="12.7109375" style="27" customWidth="1"/>
    <col min="9134" max="9134" width="24" style="27" bestFit="1" customWidth="1"/>
    <col min="9135" max="9135" width="10.28515625" style="27" bestFit="1" customWidth="1"/>
    <col min="9136" max="9136" width="11.85546875" style="27" customWidth="1"/>
    <col min="9137" max="9137" width="9.5703125" style="27" customWidth="1"/>
    <col min="9138" max="9142" width="0" style="27" hidden="1" customWidth="1"/>
    <col min="9143" max="9143" width="12.85546875" style="27" customWidth="1"/>
    <col min="9144" max="9144" width="9.5703125" style="27" customWidth="1"/>
    <col min="9145" max="9149" width="0" style="27" hidden="1" customWidth="1"/>
    <col min="9150" max="9150" width="12.140625" style="27" customWidth="1"/>
    <col min="9151" max="9151" width="9.5703125" style="27" customWidth="1"/>
    <col min="9152" max="9156" width="0" style="27" hidden="1" customWidth="1"/>
    <col min="9157" max="9157" width="12.140625" style="27" customWidth="1"/>
    <col min="9158" max="9158" width="9.5703125" style="27" customWidth="1"/>
    <col min="9159" max="9163" width="0" style="27" hidden="1" customWidth="1"/>
    <col min="9164" max="9164" width="12.140625" style="27" customWidth="1"/>
    <col min="9165" max="9165" width="9.5703125" style="27" customWidth="1"/>
    <col min="9166" max="9170" width="0" style="27" hidden="1" customWidth="1"/>
    <col min="9171" max="9171" width="12.140625" style="27" customWidth="1"/>
    <col min="9172" max="9172" width="9.5703125" style="27" customWidth="1"/>
    <col min="9173" max="9177" width="0" style="27" hidden="1" customWidth="1"/>
    <col min="9178" max="9178" width="12.140625" style="27" customWidth="1"/>
    <col min="9179" max="9179" width="9.5703125" style="27" customWidth="1"/>
    <col min="9180" max="9184" width="0" style="27" hidden="1" customWidth="1"/>
    <col min="9185" max="9185" width="12.140625" style="27" customWidth="1"/>
    <col min="9186" max="9186" width="9.5703125" style="27" customWidth="1"/>
    <col min="9187" max="9191" width="0" style="27" hidden="1" customWidth="1"/>
    <col min="9192" max="9192" width="12.140625" style="27" customWidth="1"/>
    <col min="9193" max="9193" width="9.5703125" style="27" customWidth="1"/>
    <col min="9194" max="9198" width="0" style="27" hidden="1" customWidth="1"/>
    <col min="9199" max="9199" width="12.140625" style="27" customWidth="1"/>
    <col min="9200" max="9200" width="9.5703125" style="27" customWidth="1"/>
    <col min="9201" max="9205" width="0" style="27" hidden="1" customWidth="1"/>
    <col min="9206" max="9206" width="12.140625" style="27" customWidth="1"/>
    <col min="9207" max="9207" width="9.5703125" style="27" customWidth="1"/>
    <col min="9208" max="9212" width="0" style="27" hidden="1" customWidth="1"/>
    <col min="9213" max="9213" width="12.140625" style="27" customWidth="1"/>
    <col min="9214" max="9214" width="9.5703125" style="27" customWidth="1"/>
    <col min="9215" max="9219" width="0" style="27" hidden="1" customWidth="1"/>
    <col min="9220" max="9220" width="14.5703125" style="27" bestFit="1" customWidth="1"/>
    <col min="9221" max="9221" width="13.85546875" style="27" customWidth="1"/>
    <col min="9222" max="9222" width="14.7109375" style="27" customWidth="1"/>
    <col min="9223" max="9223" width="11.42578125" style="27" customWidth="1"/>
    <col min="9224" max="9224" width="12.85546875" style="27" customWidth="1"/>
    <col min="9225" max="9225" width="15" style="27" bestFit="1" customWidth="1"/>
    <col min="9226" max="9226" width="11.7109375" style="27" customWidth="1"/>
    <col min="9227" max="9227" width="19.140625" style="27" customWidth="1"/>
    <col min="9228" max="9382" width="9.140625" style="27"/>
    <col min="9383" max="9383" width="12.5703125" style="27" customWidth="1"/>
    <col min="9384" max="9384" width="12.7109375" style="27" customWidth="1"/>
    <col min="9385" max="9385" width="9.140625" style="27" customWidth="1"/>
    <col min="9386" max="9386" width="88.7109375" style="27" customWidth="1"/>
    <col min="9387" max="9387" width="15.85546875" style="27" bestFit="1" customWidth="1"/>
    <col min="9388" max="9388" width="10.7109375" style="27" customWidth="1"/>
    <col min="9389" max="9389" width="12.7109375" style="27" customWidth="1"/>
    <col min="9390" max="9390" width="24" style="27" bestFit="1" customWidth="1"/>
    <col min="9391" max="9391" width="10.28515625" style="27" bestFit="1" customWidth="1"/>
    <col min="9392" max="9392" width="11.85546875" style="27" customWidth="1"/>
    <col min="9393" max="9393" width="9.5703125" style="27" customWidth="1"/>
    <col min="9394" max="9398" width="0" style="27" hidden="1" customWidth="1"/>
    <col min="9399" max="9399" width="12.85546875" style="27" customWidth="1"/>
    <col min="9400" max="9400" width="9.5703125" style="27" customWidth="1"/>
    <col min="9401" max="9405" width="0" style="27" hidden="1" customWidth="1"/>
    <col min="9406" max="9406" width="12.140625" style="27" customWidth="1"/>
    <col min="9407" max="9407" width="9.5703125" style="27" customWidth="1"/>
    <col min="9408" max="9412" width="0" style="27" hidden="1" customWidth="1"/>
    <col min="9413" max="9413" width="12.140625" style="27" customWidth="1"/>
    <col min="9414" max="9414" width="9.5703125" style="27" customWidth="1"/>
    <col min="9415" max="9419" width="0" style="27" hidden="1" customWidth="1"/>
    <col min="9420" max="9420" width="12.140625" style="27" customWidth="1"/>
    <col min="9421" max="9421" width="9.5703125" style="27" customWidth="1"/>
    <col min="9422" max="9426" width="0" style="27" hidden="1" customWidth="1"/>
    <col min="9427" max="9427" width="12.140625" style="27" customWidth="1"/>
    <col min="9428" max="9428" width="9.5703125" style="27" customWidth="1"/>
    <col min="9429" max="9433" width="0" style="27" hidden="1" customWidth="1"/>
    <col min="9434" max="9434" width="12.140625" style="27" customWidth="1"/>
    <col min="9435" max="9435" width="9.5703125" style="27" customWidth="1"/>
    <col min="9436" max="9440" width="0" style="27" hidden="1" customWidth="1"/>
    <col min="9441" max="9441" width="12.140625" style="27" customWidth="1"/>
    <col min="9442" max="9442" width="9.5703125" style="27" customWidth="1"/>
    <col min="9443" max="9447" width="0" style="27" hidden="1" customWidth="1"/>
    <col min="9448" max="9448" width="12.140625" style="27" customWidth="1"/>
    <col min="9449" max="9449" width="9.5703125" style="27" customWidth="1"/>
    <col min="9450" max="9454" width="0" style="27" hidden="1" customWidth="1"/>
    <col min="9455" max="9455" width="12.140625" style="27" customWidth="1"/>
    <col min="9456" max="9456" width="9.5703125" style="27" customWidth="1"/>
    <col min="9457" max="9461" width="0" style="27" hidden="1" customWidth="1"/>
    <col min="9462" max="9462" width="12.140625" style="27" customWidth="1"/>
    <col min="9463" max="9463" width="9.5703125" style="27" customWidth="1"/>
    <col min="9464" max="9468" width="0" style="27" hidden="1" customWidth="1"/>
    <col min="9469" max="9469" width="12.140625" style="27" customWidth="1"/>
    <col min="9470" max="9470" width="9.5703125" style="27" customWidth="1"/>
    <col min="9471" max="9475" width="0" style="27" hidden="1" customWidth="1"/>
    <col min="9476" max="9476" width="14.5703125" style="27" bestFit="1" customWidth="1"/>
    <col min="9477" max="9477" width="13.85546875" style="27" customWidth="1"/>
    <col min="9478" max="9478" width="14.7109375" style="27" customWidth="1"/>
    <col min="9479" max="9479" width="11.42578125" style="27" customWidth="1"/>
    <col min="9480" max="9480" width="12.85546875" style="27" customWidth="1"/>
    <col min="9481" max="9481" width="15" style="27" bestFit="1" customWidth="1"/>
    <col min="9482" max="9482" width="11.7109375" style="27" customWidth="1"/>
    <col min="9483" max="9483" width="19.140625" style="27" customWidth="1"/>
    <col min="9484" max="9638" width="9.140625" style="27"/>
    <col min="9639" max="9639" width="12.5703125" style="27" customWidth="1"/>
    <col min="9640" max="9640" width="12.7109375" style="27" customWidth="1"/>
    <col min="9641" max="9641" width="9.140625" style="27" customWidth="1"/>
    <col min="9642" max="9642" width="88.7109375" style="27" customWidth="1"/>
    <col min="9643" max="9643" width="15.85546875" style="27" bestFit="1" customWidth="1"/>
    <col min="9644" max="9644" width="10.7109375" style="27" customWidth="1"/>
    <col min="9645" max="9645" width="12.7109375" style="27" customWidth="1"/>
    <col min="9646" max="9646" width="24" style="27" bestFit="1" customWidth="1"/>
    <col min="9647" max="9647" width="10.28515625" style="27" bestFit="1" customWidth="1"/>
    <col min="9648" max="9648" width="11.85546875" style="27" customWidth="1"/>
    <col min="9649" max="9649" width="9.5703125" style="27" customWidth="1"/>
    <col min="9650" max="9654" width="0" style="27" hidden="1" customWidth="1"/>
    <col min="9655" max="9655" width="12.85546875" style="27" customWidth="1"/>
    <col min="9656" max="9656" width="9.5703125" style="27" customWidth="1"/>
    <col min="9657" max="9661" width="0" style="27" hidden="1" customWidth="1"/>
    <col min="9662" max="9662" width="12.140625" style="27" customWidth="1"/>
    <col min="9663" max="9663" width="9.5703125" style="27" customWidth="1"/>
    <col min="9664" max="9668" width="0" style="27" hidden="1" customWidth="1"/>
    <col min="9669" max="9669" width="12.140625" style="27" customWidth="1"/>
    <col min="9670" max="9670" width="9.5703125" style="27" customWidth="1"/>
    <col min="9671" max="9675" width="0" style="27" hidden="1" customWidth="1"/>
    <col min="9676" max="9676" width="12.140625" style="27" customWidth="1"/>
    <col min="9677" max="9677" width="9.5703125" style="27" customWidth="1"/>
    <col min="9678" max="9682" width="0" style="27" hidden="1" customWidth="1"/>
    <col min="9683" max="9683" width="12.140625" style="27" customWidth="1"/>
    <col min="9684" max="9684" width="9.5703125" style="27" customWidth="1"/>
    <col min="9685" max="9689" width="0" style="27" hidden="1" customWidth="1"/>
    <col min="9690" max="9690" width="12.140625" style="27" customWidth="1"/>
    <col min="9691" max="9691" width="9.5703125" style="27" customWidth="1"/>
    <col min="9692" max="9696" width="0" style="27" hidden="1" customWidth="1"/>
    <col min="9697" max="9697" width="12.140625" style="27" customWidth="1"/>
    <col min="9698" max="9698" width="9.5703125" style="27" customWidth="1"/>
    <col min="9699" max="9703" width="0" style="27" hidden="1" customWidth="1"/>
    <col min="9704" max="9704" width="12.140625" style="27" customWidth="1"/>
    <col min="9705" max="9705" width="9.5703125" style="27" customWidth="1"/>
    <col min="9706" max="9710" width="0" style="27" hidden="1" customWidth="1"/>
    <col min="9711" max="9711" width="12.140625" style="27" customWidth="1"/>
    <col min="9712" max="9712" width="9.5703125" style="27" customWidth="1"/>
    <col min="9713" max="9717" width="0" style="27" hidden="1" customWidth="1"/>
    <col min="9718" max="9718" width="12.140625" style="27" customWidth="1"/>
    <col min="9719" max="9719" width="9.5703125" style="27" customWidth="1"/>
    <col min="9720" max="9724" width="0" style="27" hidden="1" customWidth="1"/>
    <col min="9725" max="9725" width="12.140625" style="27" customWidth="1"/>
    <col min="9726" max="9726" width="9.5703125" style="27" customWidth="1"/>
    <col min="9727" max="9731" width="0" style="27" hidden="1" customWidth="1"/>
    <col min="9732" max="9732" width="14.5703125" style="27" bestFit="1" customWidth="1"/>
    <col min="9733" max="9733" width="13.85546875" style="27" customWidth="1"/>
    <col min="9734" max="9734" width="14.7109375" style="27" customWidth="1"/>
    <col min="9735" max="9735" width="11.42578125" style="27" customWidth="1"/>
    <col min="9736" max="9736" width="12.85546875" style="27" customWidth="1"/>
    <col min="9737" max="9737" width="15" style="27" bestFit="1" customWidth="1"/>
    <col min="9738" max="9738" width="11.7109375" style="27" customWidth="1"/>
    <col min="9739" max="9739" width="19.140625" style="27" customWidth="1"/>
    <col min="9740" max="9894" width="9.140625" style="27"/>
    <col min="9895" max="9895" width="12.5703125" style="27" customWidth="1"/>
    <col min="9896" max="9896" width="12.7109375" style="27" customWidth="1"/>
    <col min="9897" max="9897" width="9.140625" style="27" customWidth="1"/>
    <col min="9898" max="9898" width="88.7109375" style="27" customWidth="1"/>
    <col min="9899" max="9899" width="15.85546875" style="27" bestFit="1" customWidth="1"/>
    <col min="9900" max="9900" width="10.7109375" style="27" customWidth="1"/>
    <col min="9901" max="9901" width="12.7109375" style="27" customWidth="1"/>
    <col min="9902" max="9902" width="24" style="27" bestFit="1" customWidth="1"/>
    <col min="9903" max="9903" width="10.28515625" style="27" bestFit="1" customWidth="1"/>
    <col min="9904" max="9904" width="11.85546875" style="27" customWidth="1"/>
    <col min="9905" max="9905" width="9.5703125" style="27" customWidth="1"/>
    <col min="9906" max="9910" width="0" style="27" hidden="1" customWidth="1"/>
    <col min="9911" max="9911" width="12.85546875" style="27" customWidth="1"/>
    <col min="9912" max="9912" width="9.5703125" style="27" customWidth="1"/>
    <col min="9913" max="9917" width="0" style="27" hidden="1" customWidth="1"/>
    <col min="9918" max="9918" width="12.140625" style="27" customWidth="1"/>
    <col min="9919" max="9919" width="9.5703125" style="27" customWidth="1"/>
    <col min="9920" max="9924" width="0" style="27" hidden="1" customWidth="1"/>
    <col min="9925" max="9925" width="12.140625" style="27" customWidth="1"/>
    <col min="9926" max="9926" width="9.5703125" style="27" customWidth="1"/>
    <col min="9927" max="9931" width="0" style="27" hidden="1" customWidth="1"/>
    <col min="9932" max="9932" width="12.140625" style="27" customWidth="1"/>
    <col min="9933" max="9933" width="9.5703125" style="27" customWidth="1"/>
    <col min="9934" max="9938" width="0" style="27" hidden="1" customWidth="1"/>
    <col min="9939" max="9939" width="12.140625" style="27" customWidth="1"/>
    <col min="9940" max="9940" width="9.5703125" style="27" customWidth="1"/>
    <col min="9941" max="9945" width="0" style="27" hidden="1" customWidth="1"/>
    <col min="9946" max="9946" width="12.140625" style="27" customWidth="1"/>
    <col min="9947" max="9947" width="9.5703125" style="27" customWidth="1"/>
    <col min="9948" max="9952" width="0" style="27" hidden="1" customWidth="1"/>
    <col min="9953" max="9953" width="12.140625" style="27" customWidth="1"/>
    <col min="9954" max="9954" width="9.5703125" style="27" customWidth="1"/>
    <col min="9955" max="9959" width="0" style="27" hidden="1" customWidth="1"/>
    <col min="9960" max="9960" width="12.140625" style="27" customWidth="1"/>
    <col min="9961" max="9961" width="9.5703125" style="27" customWidth="1"/>
    <col min="9962" max="9966" width="0" style="27" hidden="1" customWidth="1"/>
    <col min="9967" max="9967" width="12.140625" style="27" customWidth="1"/>
    <col min="9968" max="9968" width="9.5703125" style="27" customWidth="1"/>
    <col min="9969" max="9973" width="0" style="27" hidden="1" customWidth="1"/>
    <col min="9974" max="9974" width="12.140625" style="27" customWidth="1"/>
    <col min="9975" max="9975" width="9.5703125" style="27" customWidth="1"/>
    <col min="9976" max="9980" width="0" style="27" hidden="1" customWidth="1"/>
    <col min="9981" max="9981" width="12.140625" style="27" customWidth="1"/>
    <col min="9982" max="9982" width="9.5703125" style="27" customWidth="1"/>
    <col min="9983" max="9987" width="0" style="27" hidden="1" customWidth="1"/>
    <col min="9988" max="9988" width="14.5703125" style="27" bestFit="1" customWidth="1"/>
    <col min="9989" max="9989" width="13.85546875" style="27" customWidth="1"/>
    <col min="9990" max="9990" width="14.7109375" style="27" customWidth="1"/>
    <col min="9991" max="9991" width="11.42578125" style="27" customWidth="1"/>
    <col min="9992" max="9992" width="12.85546875" style="27" customWidth="1"/>
    <col min="9993" max="9993" width="15" style="27" bestFit="1" customWidth="1"/>
    <col min="9994" max="9994" width="11.7109375" style="27" customWidth="1"/>
    <col min="9995" max="9995" width="19.140625" style="27" customWidth="1"/>
    <col min="9996" max="10150" width="9.140625" style="27"/>
    <col min="10151" max="10151" width="12.5703125" style="27" customWidth="1"/>
    <col min="10152" max="10152" width="12.7109375" style="27" customWidth="1"/>
    <col min="10153" max="10153" width="9.140625" style="27" customWidth="1"/>
    <col min="10154" max="10154" width="88.7109375" style="27" customWidth="1"/>
    <col min="10155" max="10155" width="15.85546875" style="27" bestFit="1" customWidth="1"/>
    <col min="10156" max="10156" width="10.7109375" style="27" customWidth="1"/>
    <col min="10157" max="10157" width="12.7109375" style="27" customWidth="1"/>
    <col min="10158" max="10158" width="24" style="27" bestFit="1" customWidth="1"/>
    <col min="10159" max="10159" width="10.28515625" style="27" bestFit="1" customWidth="1"/>
    <col min="10160" max="10160" width="11.85546875" style="27" customWidth="1"/>
    <col min="10161" max="10161" width="9.5703125" style="27" customWidth="1"/>
    <col min="10162" max="10166" width="0" style="27" hidden="1" customWidth="1"/>
    <col min="10167" max="10167" width="12.85546875" style="27" customWidth="1"/>
    <col min="10168" max="10168" width="9.5703125" style="27" customWidth="1"/>
    <col min="10169" max="10173" width="0" style="27" hidden="1" customWidth="1"/>
    <col min="10174" max="10174" width="12.140625" style="27" customWidth="1"/>
    <col min="10175" max="10175" width="9.5703125" style="27" customWidth="1"/>
    <col min="10176" max="10180" width="0" style="27" hidden="1" customWidth="1"/>
    <col min="10181" max="10181" width="12.140625" style="27" customWidth="1"/>
    <col min="10182" max="10182" width="9.5703125" style="27" customWidth="1"/>
    <col min="10183" max="10187" width="0" style="27" hidden="1" customWidth="1"/>
    <col min="10188" max="10188" width="12.140625" style="27" customWidth="1"/>
    <col min="10189" max="10189" width="9.5703125" style="27" customWidth="1"/>
    <col min="10190" max="10194" width="0" style="27" hidden="1" customWidth="1"/>
    <col min="10195" max="10195" width="12.140625" style="27" customWidth="1"/>
    <col min="10196" max="10196" width="9.5703125" style="27" customWidth="1"/>
    <col min="10197" max="10201" width="0" style="27" hidden="1" customWidth="1"/>
    <col min="10202" max="10202" width="12.140625" style="27" customWidth="1"/>
    <col min="10203" max="10203" width="9.5703125" style="27" customWidth="1"/>
    <col min="10204" max="10208" width="0" style="27" hidden="1" customWidth="1"/>
    <col min="10209" max="10209" width="12.140625" style="27" customWidth="1"/>
    <col min="10210" max="10210" width="9.5703125" style="27" customWidth="1"/>
    <col min="10211" max="10215" width="0" style="27" hidden="1" customWidth="1"/>
    <col min="10216" max="10216" width="12.140625" style="27" customWidth="1"/>
    <col min="10217" max="10217" width="9.5703125" style="27" customWidth="1"/>
    <col min="10218" max="10222" width="0" style="27" hidden="1" customWidth="1"/>
    <col min="10223" max="10223" width="12.140625" style="27" customWidth="1"/>
    <col min="10224" max="10224" width="9.5703125" style="27" customWidth="1"/>
    <col min="10225" max="10229" width="0" style="27" hidden="1" customWidth="1"/>
    <col min="10230" max="10230" width="12.140625" style="27" customWidth="1"/>
    <col min="10231" max="10231" width="9.5703125" style="27" customWidth="1"/>
    <col min="10232" max="10236" width="0" style="27" hidden="1" customWidth="1"/>
    <col min="10237" max="10237" width="12.140625" style="27" customWidth="1"/>
    <col min="10238" max="10238" width="9.5703125" style="27" customWidth="1"/>
    <col min="10239" max="10243" width="0" style="27" hidden="1" customWidth="1"/>
    <col min="10244" max="10244" width="14.5703125" style="27" bestFit="1" customWidth="1"/>
    <col min="10245" max="10245" width="13.85546875" style="27" customWidth="1"/>
    <col min="10246" max="10246" width="14.7109375" style="27" customWidth="1"/>
    <col min="10247" max="10247" width="11.42578125" style="27" customWidth="1"/>
    <col min="10248" max="10248" width="12.85546875" style="27" customWidth="1"/>
    <col min="10249" max="10249" width="15" style="27" bestFit="1" customWidth="1"/>
    <col min="10250" max="10250" width="11.7109375" style="27" customWidth="1"/>
    <col min="10251" max="10251" width="19.140625" style="27" customWidth="1"/>
    <col min="10252" max="10406" width="9.140625" style="27"/>
    <col min="10407" max="10407" width="12.5703125" style="27" customWidth="1"/>
    <col min="10408" max="10408" width="12.7109375" style="27" customWidth="1"/>
    <col min="10409" max="10409" width="9.140625" style="27" customWidth="1"/>
    <col min="10410" max="10410" width="88.7109375" style="27" customWidth="1"/>
    <col min="10411" max="10411" width="15.85546875" style="27" bestFit="1" customWidth="1"/>
    <col min="10412" max="10412" width="10.7109375" style="27" customWidth="1"/>
    <col min="10413" max="10413" width="12.7109375" style="27" customWidth="1"/>
    <col min="10414" max="10414" width="24" style="27" bestFit="1" customWidth="1"/>
    <col min="10415" max="10415" width="10.28515625" style="27" bestFit="1" customWidth="1"/>
    <col min="10416" max="10416" width="11.85546875" style="27" customWidth="1"/>
    <col min="10417" max="10417" width="9.5703125" style="27" customWidth="1"/>
    <col min="10418" max="10422" width="0" style="27" hidden="1" customWidth="1"/>
    <col min="10423" max="10423" width="12.85546875" style="27" customWidth="1"/>
    <col min="10424" max="10424" width="9.5703125" style="27" customWidth="1"/>
    <col min="10425" max="10429" width="0" style="27" hidden="1" customWidth="1"/>
    <col min="10430" max="10430" width="12.140625" style="27" customWidth="1"/>
    <col min="10431" max="10431" width="9.5703125" style="27" customWidth="1"/>
    <col min="10432" max="10436" width="0" style="27" hidden="1" customWidth="1"/>
    <col min="10437" max="10437" width="12.140625" style="27" customWidth="1"/>
    <col min="10438" max="10438" width="9.5703125" style="27" customWidth="1"/>
    <col min="10439" max="10443" width="0" style="27" hidden="1" customWidth="1"/>
    <col min="10444" max="10444" width="12.140625" style="27" customWidth="1"/>
    <col min="10445" max="10445" width="9.5703125" style="27" customWidth="1"/>
    <col min="10446" max="10450" width="0" style="27" hidden="1" customWidth="1"/>
    <col min="10451" max="10451" width="12.140625" style="27" customWidth="1"/>
    <col min="10452" max="10452" width="9.5703125" style="27" customWidth="1"/>
    <col min="10453" max="10457" width="0" style="27" hidden="1" customWidth="1"/>
    <col min="10458" max="10458" width="12.140625" style="27" customWidth="1"/>
    <col min="10459" max="10459" width="9.5703125" style="27" customWidth="1"/>
    <col min="10460" max="10464" width="0" style="27" hidden="1" customWidth="1"/>
    <col min="10465" max="10465" width="12.140625" style="27" customWidth="1"/>
    <col min="10466" max="10466" width="9.5703125" style="27" customWidth="1"/>
    <col min="10467" max="10471" width="0" style="27" hidden="1" customWidth="1"/>
    <col min="10472" max="10472" width="12.140625" style="27" customWidth="1"/>
    <col min="10473" max="10473" width="9.5703125" style="27" customWidth="1"/>
    <col min="10474" max="10478" width="0" style="27" hidden="1" customWidth="1"/>
    <col min="10479" max="10479" width="12.140625" style="27" customWidth="1"/>
    <col min="10480" max="10480" width="9.5703125" style="27" customWidth="1"/>
    <col min="10481" max="10485" width="0" style="27" hidden="1" customWidth="1"/>
    <col min="10486" max="10486" width="12.140625" style="27" customWidth="1"/>
    <col min="10487" max="10487" width="9.5703125" style="27" customWidth="1"/>
    <col min="10488" max="10492" width="0" style="27" hidden="1" customWidth="1"/>
    <col min="10493" max="10493" width="12.140625" style="27" customWidth="1"/>
    <col min="10494" max="10494" width="9.5703125" style="27" customWidth="1"/>
    <col min="10495" max="10499" width="0" style="27" hidden="1" customWidth="1"/>
    <col min="10500" max="10500" width="14.5703125" style="27" bestFit="1" customWidth="1"/>
    <col min="10501" max="10501" width="13.85546875" style="27" customWidth="1"/>
    <col min="10502" max="10502" width="14.7109375" style="27" customWidth="1"/>
    <col min="10503" max="10503" width="11.42578125" style="27" customWidth="1"/>
    <col min="10504" max="10504" width="12.85546875" style="27" customWidth="1"/>
    <col min="10505" max="10505" width="15" style="27" bestFit="1" customWidth="1"/>
    <col min="10506" max="10506" width="11.7109375" style="27" customWidth="1"/>
    <col min="10507" max="10507" width="19.140625" style="27" customWidth="1"/>
    <col min="10508" max="10662" width="9.140625" style="27"/>
    <col min="10663" max="10663" width="12.5703125" style="27" customWidth="1"/>
    <col min="10664" max="10664" width="12.7109375" style="27" customWidth="1"/>
    <col min="10665" max="10665" width="9.140625" style="27" customWidth="1"/>
    <col min="10666" max="10666" width="88.7109375" style="27" customWidth="1"/>
    <col min="10667" max="10667" width="15.85546875" style="27" bestFit="1" customWidth="1"/>
    <col min="10668" max="10668" width="10.7109375" style="27" customWidth="1"/>
    <col min="10669" max="10669" width="12.7109375" style="27" customWidth="1"/>
    <col min="10670" max="10670" width="24" style="27" bestFit="1" customWidth="1"/>
    <col min="10671" max="10671" width="10.28515625" style="27" bestFit="1" customWidth="1"/>
    <col min="10672" max="10672" width="11.85546875" style="27" customWidth="1"/>
    <col min="10673" max="10673" width="9.5703125" style="27" customWidth="1"/>
    <col min="10674" max="10678" width="0" style="27" hidden="1" customWidth="1"/>
    <col min="10679" max="10679" width="12.85546875" style="27" customWidth="1"/>
    <col min="10680" max="10680" width="9.5703125" style="27" customWidth="1"/>
    <col min="10681" max="10685" width="0" style="27" hidden="1" customWidth="1"/>
    <col min="10686" max="10686" width="12.140625" style="27" customWidth="1"/>
    <col min="10687" max="10687" width="9.5703125" style="27" customWidth="1"/>
    <col min="10688" max="10692" width="0" style="27" hidden="1" customWidth="1"/>
    <col min="10693" max="10693" width="12.140625" style="27" customWidth="1"/>
    <col min="10694" max="10694" width="9.5703125" style="27" customWidth="1"/>
    <col min="10695" max="10699" width="0" style="27" hidden="1" customWidth="1"/>
    <col min="10700" max="10700" width="12.140625" style="27" customWidth="1"/>
    <col min="10701" max="10701" width="9.5703125" style="27" customWidth="1"/>
    <col min="10702" max="10706" width="0" style="27" hidden="1" customWidth="1"/>
    <col min="10707" max="10707" width="12.140625" style="27" customWidth="1"/>
    <col min="10708" max="10708" width="9.5703125" style="27" customWidth="1"/>
    <col min="10709" max="10713" width="0" style="27" hidden="1" customWidth="1"/>
    <col min="10714" max="10714" width="12.140625" style="27" customWidth="1"/>
    <col min="10715" max="10715" width="9.5703125" style="27" customWidth="1"/>
    <col min="10716" max="10720" width="0" style="27" hidden="1" customWidth="1"/>
    <col min="10721" max="10721" width="12.140625" style="27" customWidth="1"/>
    <col min="10722" max="10722" width="9.5703125" style="27" customWidth="1"/>
    <col min="10723" max="10727" width="0" style="27" hidden="1" customWidth="1"/>
    <col min="10728" max="10728" width="12.140625" style="27" customWidth="1"/>
    <col min="10729" max="10729" width="9.5703125" style="27" customWidth="1"/>
    <col min="10730" max="10734" width="0" style="27" hidden="1" customWidth="1"/>
    <col min="10735" max="10735" width="12.140625" style="27" customWidth="1"/>
    <col min="10736" max="10736" width="9.5703125" style="27" customWidth="1"/>
    <col min="10737" max="10741" width="0" style="27" hidden="1" customWidth="1"/>
    <col min="10742" max="10742" width="12.140625" style="27" customWidth="1"/>
    <col min="10743" max="10743" width="9.5703125" style="27" customWidth="1"/>
    <col min="10744" max="10748" width="0" style="27" hidden="1" customWidth="1"/>
    <col min="10749" max="10749" width="12.140625" style="27" customWidth="1"/>
    <col min="10750" max="10750" width="9.5703125" style="27" customWidth="1"/>
    <col min="10751" max="10755" width="0" style="27" hidden="1" customWidth="1"/>
    <col min="10756" max="10756" width="14.5703125" style="27" bestFit="1" customWidth="1"/>
    <col min="10757" max="10757" width="13.85546875" style="27" customWidth="1"/>
    <col min="10758" max="10758" width="14.7109375" style="27" customWidth="1"/>
    <col min="10759" max="10759" width="11.42578125" style="27" customWidth="1"/>
    <col min="10760" max="10760" width="12.85546875" style="27" customWidth="1"/>
    <col min="10761" max="10761" width="15" style="27" bestFit="1" customWidth="1"/>
    <col min="10762" max="10762" width="11.7109375" style="27" customWidth="1"/>
    <col min="10763" max="10763" width="19.140625" style="27" customWidth="1"/>
    <col min="10764" max="10918" width="9.140625" style="27"/>
    <col min="10919" max="10919" width="12.5703125" style="27" customWidth="1"/>
    <col min="10920" max="10920" width="12.7109375" style="27" customWidth="1"/>
    <col min="10921" max="10921" width="9.140625" style="27" customWidth="1"/>
    <col min="10922" max="10922" width="88.7109375" style="27" customWidth="1"/>
    <col min="10923" max="10923" width="15.85546875" style="27" bestFit="1" customWidth="1"/>
    <col min="10924" max="10924" width="10.7109375" style="27" customWidth="1"/>
    <col min="10925" max="10925" width="12.7109375" style="27" customWidth="1"/>
    <col min="10926" max="10926" width="24" style="27" bestFit="1" customWidth="1"/>
    <col min="10927" max="10927" width="10.28515625" style="27" bestFit="1" customWidth="1"/>
    <col min="10928" max="10928" width="11.85546875" style="27" customWidth="1"/>
    <col min="10929" max="10929" width="9.5703125" style="27" customWidth="1"/>
    <col min="10930" max="10934" width="0" style="27" hidden="1" customWidth="1"/>
    <col min="10935" max="10935" width="12.85546875" style="27" customWidth="1"/>
    <col min="10936" max="10936" width="9.5703125" style="27" customWidth="1"/>
    <col min="10937" max="10941" width="0" style="27" hidden="1" customWidth="1"/>
    <col min="10942" max="10942" width="12.140625" style="27" customWidth="1"/>
    <col min="10943" max="10943" width="9.5703125" style="27" customWidth="1"/>
    <col min="10944" max="10948" width="0" style="27" hidden="1" customWidth="1"/>
    <col min="10949" max="10949" width="12.140625" style="27" customWidth="1"/>
    <col min="10950" max="10950" width="9.5703125" style="27" customWidth="1"/>
    <col min="10951" max="10955" width="0" style="27" hidden="1" customWidth="1"/>
    <col min="10956" max="10956" width="12.140625" style="27" customWidth="1"/>
    <col min="10957" max="10957" width="9.5703125" style="27" customWidth="1"/>
    <col min="10958" max="10962" width="0" style="27" hidden="1" customWidth="1"/>
    <col min="10963" max="10963" width="12.140625" style="27" customWidth="1"/>
    <col min="10964" max="10964" width="9.5703125" style="27" customWidth="1"/>
    <col min="10965" max="10969" width="0" style="27" hidden="1" customWidth="1"/>
    <col min="10970" max="10970" width="12.140625" style="27" customWidth="1"/>
    <col min="10971" max="10971" width="9.5703125" style="27" customWidth="1"/>
    <col min="10972" max="10976" width="0" style="27" hidden="1" customWidth="1"/>
    <col min="10977" max="10977" width="12.140625" style="27" customWidth="1"/>
    <col min="10978" max="10978" width="9.5703125" style="27" customWidth="1"/>
    <col min="10979" max="10983" width="0" style="27" hidden="1" customWidth="1"/>
    <col min="10984" max="10984" width="12.140625" style="27" customWidth="1"/>
    <col min="10985" max="10985" width="9.5703125" style="27" customWidth="1"/>
    <col min="10986" max="10990" width="0" style="27" hidden="1" customWidth="1"/>
    <col min="10991" max="10991" width="12.140625" style="27" customWidth="1"/>
    <col min="10992" max="10992" width="9.5703125" style="27" customWidth="1"/>
    <col min="10993" max="10997" width="0" style="27" hidden="1" customWidth="1"/>
    <col min="10998" max="10998" width="12.140625" style="27" customWidth="1"/>
    <col min="10999" max="10999" width="9.5703125" style="27" customWidth="1"/>
    <col min="11000" max="11004" width="0" style="27" hidden="1" customWidth="1"/>
    <col min="11005" max="11005" width="12.140625" style="27" customWidth="1"/>
    <col min="11006" max="11006" width="9.5703125" style="27" customWidth="1"/>
    <col min="11007" max="11011" width="0" style="27" hidden="1" customWidth="1"/>
    <col min="11012" max="11012" width="14.5703125" style="27" bestFit="1" customWidth="1"/>
    <col min="11013" max="11013" width="13.85546875" style="27" customWidth="1"/>
    <col min="11014" max="11014" width="14.7109375" style="27" customWidth="1"/>
    <col min="11015" max="11015" width="11.42578125" style="27" customWidth="1"/>
    <col min="11016" max="11016" width="12.85546875" style="27" customWidth="1"/>
    <col min="11017" max="11017" width="15" style="27" bestFit="1" customWidth="1"/>
    <col min="11018" max="11018" width="11.7109375" style="27" customWidth="1"/>
    <col min="11019" max="11019" width="19.140625" style="27" customWidth="1"/>
    <col min="11020" max="11174" width="9.140625" style="27"/>
    <col min="11175" max="11175" width="12.5703125" style="27" customWidth="1"/>
    <col min="11176" max="11176" width="12.7109375" style="27" customWidth="1"/>
    <col min="11177" max="11177" width="9.140625" style="27" customWidth="1"/>
    <col min="11178" max="11178" width="88.7109375" style="27" customWidth="1"/>
    <col min="11179" max="11179" width="15.85546875" style="27" bestFit="1" customWidth="1"/>
    <col min="11180" max="11180" width="10.7109375" style="27" customWidth="1"/>
    <col min="11181" max="11181" width="12.7109375" style="27" customWidth="1"/>
    <col min="11182" max="11182" width="24" style="27" bestFit="1" customWidth="1"/>
    <col min="11183" max="11183" width="10.28515625" style="27" bestFit="1" customWidth="1"/>
    <col min="11184" max="11184" width="11.85546875" style="27" customWidth="1"/>
    <col min="11185" max="11185" width="9.5703125" style="27" customWidth="1"/>
    <col min="11186" max="11190" width="0" style="27" hidden="1" customWidth="1"/>
    <col min="11191" max="11191" width="12.85546875" style="27" customWidth="1"/>
    <col min="11192" max="11192" width="9.5703125" style="27" customWidth="1"/>
    <col min="11193" max="11197" width="0" style="27" hidden="1" customWidth="1"/>
    <col min="11198" max="11198" width="12.140625" style="27" customWidth="1"/>
    <col min="11199" max="11199" width="9.5703125" style="27" customWidth="1"/>
    <col min="11200" max="11204" width="0" style="27" hidden="1" customWidth="1"/>
    <col min="11205" max="11205" width="12.140625" style="27" customWidth="1"/>
    <col min="11206" max="11206" width="9.5703125" style="27" customWidth="1"/>
    <col min="11207" max="11211" width="0" style="27" hidden="1" customWidth="1"/>
    <col min="11212" max="11212" width="12.140625" style="27" customWidth="1"/>
    <col min="11213" max="11213" width="9.5703125" style="27" customWidth="1"/>
    <col min="11214" max="11218" width="0" style="27" hidden="1" customWidth="1"/>
    <col min="11219" max="11219" width="12.140625" style="27" customWidth="1"/>
    <col min="11220" max="11220" width="9.5703125" style="27" customWidth="1"/>
    <col min="11221" max="11225" width="0" style="27" hidden="1" customWidth="1"/>
    <col min="11226" max="11226" width="12.140625" style="27" customWidth="1"/>
    <col min="11227" max="11227" width="9.5703125" style="27" customWidth="1"/>
    <col min="11228" max="11232" width="0" style="27" hidden="1" customWidth="1"/>
    <col min="11233" max="11233" width="12.140625" style="27" customWidth="1"/>
    <col min="11234" max="11234" width="9.5703125" style="27" customWidth="1"/>
    <col min="11235" max="11239" width="0" style="27" hidden="1" customWidth="1"/>
    <col min="11240" max="11240" width="12.140625" style="27" customWidth="1"/>
    <col min="11241" max="11241" width="9.5703125" style="27" customWidth="1"/>
    <col min="11242" max="11246" width="0" style="27" hidden="1" customWidth="1"/>
    <col min="11247" max="11247" width="12.140625" style="27" customWidth="1"/>
    <col min="11248" max="11248" width="9.5703125" style="27" customWidth="1"/>
    <col min="11249" max="11253" width="0" style="27" hidden="1" customWidth="1"/>
    <col min="11254" max="11254" width="12.140625" style="27" customWidth="1"/>
    <col min="11255" max="11255" width="9.5703125" style="27" customWidth="1"/>
    <col min="11256" max="11260" width="0" style="27" hidden="1" customWidth="1"/>
    <col min="11261" max="11261" width="12.140625" style="27" customWidth="1"/>
    <col min="11262" max="11262" width="9.5703125" style="27" customWidth="1"/>
    <col min="11263" max="11267" width="0" style="27" hidden="1" customWidth="1"/>
    <col min="11268" max="11268" width="14.5703125" style="27" bestFit="1" customWidth="1"/>
    <col min="11269" max="11269" width="13.85546875" style="27" customWidth="1"/>
    <col min="11270" max="11270" width="14.7109375" style="27" customWidth="1"/>
    <col min="11271" max="11271" width="11.42578125" style="27" customWidth="1"/>
    <col min="11272" max="11272" width="12.85546875" style="27" customWidth="1"/>
    <col min="11273" max="11273" width="15" style="27" bestFit="1" customWidth="1"/>
    <col min="11274" max="11274" width="11.7109375" style="27" customWidth="1"/>
    <col min="11275" max="11275" width="19.140625" style="27" customWidth="1"/>
    <col min="11276" max="11430" width="9.140625" style="27"/>
    <col min="11431" max="11431" width="12.5703125" style="27" customWidth="1"/>
    <col min="11432" max="11432" width="12.7109375" style="27" customWidth="1"/>
    <col min="11433" max="11433" width="9.140625" style="27" customWidth="1"/>
    <col min="11434" max="11434" width="88.7109375" style="27" customWidth="1"/>
    <col min="11435" max="11435" width="15.85546875" style="27" bestFit="1" customWidth="1"/>
    <col min="11436" max="11436" width="10.7109375" style="27" customWidth="1"/>
    <col min="11437" max="11437" width="12.7109375" style="27" customWidth="1"/>
    <col min="11438" max="11438" width="24" style="27" bestFit="1" customWidth="1"/>
    <col min="11439" max="11439" width="10.28515625" style="27" bestFit="1" customWidth="1"/>
    <col min="11440" max="11440" width="11.85546875" style="27" customWidth="1"/>
    <col min="11441" max="11441" width="9.5703125" style="27" customWidth="1"/>
    <col min="11442" max="11446" width="0" style="27" hidden="1" customWidth="1"/>
    <col min="11447" max="11447" width="12.85546875" style="27" customWidth="1"/>
    <col min="11448" max="11448" width="9.5703125" style="27" customWidth="1"/>
    <col min="11449" max="11453" width="0" style="27" hidden="1" customWidth="1"/>
    <col min="11454" max="11454" width="12.140625" style="27" customWidth="1"/>
    <col min="11455" max="11455" width="9.5703125" style="27" customWidth="1"/>
    <col min="11456" max="11460" width="0" style="27" hidden="1" customWidth="1"/>
    <col min="11461" max="11461" width="12.140625" style="27" customWidth="1"/>
    <col min="11462" max="11462" width="9.5703125" style="27" customWidth="1"/>
    <col min="11463" max="11467" width="0" style="27" hidden="1" customWidth="1"/>
    <col min="11468" max="11468" width="12.140625" style="27" customWidth="1"/>
    <col min="11469" max="11469" width="9.5703125" style="27" customWidth="1"/>
    <col min="11470" max="11474" width="0" style="27" hidden="1" customWidth="1"/>
    <col min="11475" max="11475" width="12.140625" style="27" customWidth="1"/>
    <col min="11476" max="11476" width="9.5703125" style="27" customWidth="1"/>
    <col min="11477" max="11481" width="0" style="27" hidden="1" customWidth="1"/>
    <col min="11482" max="11482" width="12.140625" style="27" customWidth="1"/>
    <col min="11483" max="11483" width="9.5703125" style="27" customWidth="1"/>
    <col min="11484" max="11488" width="0" style="27" hidden="1" customWidth="1"/>
    <col min="11489" max="11489" width="12.140625" style="27" customWidth="1"/>
    <col min="11490" max="11490" width="9.5703125" style="27" customWidth="1"/>
    <col min="11491" max="11495" width="0" style="27" hidden="1" customWidth="1"/>
    <col min="11496" max="11496" width="12.140625" style="27" customWidth="1"/>
    <col min="11497" max="11497" width="9.5703125" style="27" customWidth="1"/>
    <col min="11498" max="11502" width="0" style="27" hidden="1" customWidth="1"/>
    <col min="11503" max="11503" width="12.140625" style="27" customWidth="1"/>
    <col min="11504" max="11504" width="9.5703125" style="27" customWidth="1"/>
    <col min="11505" max="11509" width="0" style="27" hidden="1" customWidth="1"/>
    <col min="11510" max="11510" width="12.140625" style="27" customWidth="1"/>
    <col min="11511" max="11511" width="9.5703125" style="27" customWidth="1"/>
    <col min="11512" max="11516" width="0" style="27" hidden="1" customWidth="1"/>
    <col min="11517" max="11517" width="12.140625" style="27" customWidth="1"/>
    <col min="11518" max="11518" width="9.5703125" style="27" customWidth="1"/>
    <col min="11519" max="11523" width="0" style="27" hidden="1" customWidth="1"/>
    <col min="11524" max="11524" width="14.5703125" style="27" bestFit="1" customWidth="1"/>
    <col min="11525" max="11525" width="13.85546875" style="27" customWidth="1"/>
    <col min="11526" max="11526" width="14.7109375" style="27" customWidth="1"/>
    <col min="11527" max="11527" width="11.42578125" style="27" customWidth="1"/>
    <col min="11528" max="11528" width="12.85546875" style="27" customWidth="1"/>
    <col min="11529" max="11529" width="15" style="27" bestFit="1" customWidth="1"/>
    <col min="11530" max="11530" width="11.7109375" style="27" customWidth="1"/>
    <col min="11531" max="11531" width="19.140625" style="27" customWidth="1"/>
    <col min="11532" max="11686" width="9.140625" style="27"/>
    <col min="11687" max="11687" width="12.5703125" style="27" customWidth="1"/>
    <col min="11688" max="11688" width="12.7109375" style="27" customWidth="1"/>
    <col min="11689" max="11689" width="9.140625" style="27" customWidth="1"/>
    <col min="11690" max="11690" width="88.7109375" style="27" customWidth="1"/>
    <col min="11691" max="11691" width="15.85546875" style="27" bestFit="1" customWidth="1"/>
    <col min="11692" max="11692" width="10.7109375" style="27" customWidth="1"/>
    <col min="11693" max="11693" width="12.7109375" style="27" customWidth="1"/>
    <col min="11694" max="11694" width="24" style="27" bestFit="1" customWidth="1"/>
    <col min="11695" max="11695" width="10.28515625" style="27" bestFit="1" customWidth="1"/>
    <col min="11696" max="11696" width="11.85546875" style="27" customWidth="1"/>
    <col min="11697" max="11697" width="9.5703125" style="27" customWidth="1"/>
    <col min="11698" max="11702" width="0" style="27" hidden="1" customWidth="1"/>
    <col min="11703" max="11703" width="12.85546875" style="27" customWidth="1"/>
    <col min="11704" max="11704" width="9.5703125" style="27" customWidth="1"/>
    <col min="11705" max="11709" width="0" style="27" hidden="1" customWidth="1"/>
    <col min="11710" max="11710" width="12.140625" style="27" customWidth="1"/>
    <col min="11711" max="11711" width="9.5703125" style="27" customWidth="1"/>
    <col min="11712" max="11716" width="0" style="27" hidden="1" customWidth="1"/>
    <col min="11717" max="11717" width="12.140625" style="27" customWidth="1"/>
    <col min="11718" max="11718" width="9.5703125" style="27" customWidth="1"/>
    <col min="11719" max="11723" width="0" style="27" hidden="1" customWidth="1"/>
    <col min="11724" max="11724" width="12.140625" style="27" customWidth="1"/>
    <col min="11725" max="11725" width="9.5703125" style="27" customWidth="1"/>
    <col min="11726" max="11730" width="0" style="27" hidden="1" customWidth="1"/>
    <col min="11731" max="11731" width="12.140625" style="27" customWidth="1"/>
    <col min="11732" max="11732" width="9.5703125" style="27" customWidth="1"/>
    <col min="11733" max="11737" width="0" style="27" hidden="1" customWidth="1"/>
    <col min="11738" max="11738" width="12.140625" style="27" customWidth="1"/>
    <col min="11739" max="11739" width="9.5703125" style="27" customWidth="1"/>
    <col min="11740" max="11744" width="0" style="27" hidden="1" customWidth="1"/>
    <col min="11745" max="11745" width="12.140625" style="27" customWidth="1"/>
    <col min="11746" max="11746" width="9.5703125" style="27" customWidth="1"/>
    <col min="11747" max="11751" width="0" style="27" hidden="1" customWidth="1"/>
    <col min="11752" max="11752" width="12.140625" style="27" customWidth="1"/>
    <col min="11753" max="11753" width="9.5703125" style="27" customWidth="1"/>
    <col min="11754" max="11758" width="0" style="27" hidden="1" customWidth="1"/>
    <col min="11759" max="11759" width="12.140625" style="27" customWidth="1"/>
    <col min="11760" max="11760" width="9.5703125" style="27" customWidth="1"/>
    <col min="11761" max="11765" width="0" style="27" hidden="1" customWidth="1"/>
    <col min="11766" max="11766" width="12.140625" style="27" customWidth="1"/>
    <col min="11767" max="11767" width="9.5703125" style="27" customWidth="1"/>
    <col min="11768" max="11772" width="0" style="27" hidden="1" customWidth="1"/>
    <col min="11773" max="11773" width="12.140625" style="27" customWidth="1"/>
    <col min="11774" max="11774" width="9.5703125" style="27" customWidth="1"/>
    <col min="11775" max="11779" width="0" style="27" hidden="1" customWidth="1"/>
    <col min="11780" max="11780" width="14.5703125" style="27" bestFit="1" customWidth="1"/>
    <col min="11781" max="11781" width="13.85546875" style="27" customWidth="1"/>
    <col min="11782" max="11782" width="14.7109375" style="27" customWidth="1"/>
    <col min="11783" max="11783" width="11.42578125" style="27" customWidth="1"/>
    <col min="11784" max="11784" width="12.85546875" style="27" customWidth="1"/>
    <col min="11785" max="11785" width="15" style="27" bestFit="1" customWidth="1"/>
    <col min="11786" max="11786" width="11.7109375" style="27" customWidth="1"/>
    <col min="11787" max="11787" width="19.140625" style="27" customWidth="1"/>
    <col min="11788" max="11942" width="9.140625" style="27"/>
    <col min="11943" max="11943" width="12.5703125" style="27" customWidth="1"/>
    <col min="11944" max="11944" width="12.7109375" style="27" customWidth="1"/>
    <col min="11945" max="11945" width="9.140625" style="27" customWidth="1"/>
    <col min="11946" max="11946" width="88.7109375" style="27" customWidth="1"/>
    <col min="11947" max="11947" width="15.85546875" style="27" bestFit="1" customWidth="1"/>
    <col min="11948" max="11948" width="10.7109375" style="27" customWidth="1"/>
    <col min="11949" max="11949" width="12.7109375" style="27" customWidth="1"/>
    <col min="11950" max="11950" width="24" style="27" bestFit="1" customWidth="1"/>
    <col min="11951" max="11951" width="10.28515625" style="27" bestFit="1" customWidth="1"/>
    <col min="11952" max="11952" width="11.85546875" style="27" customWidth="1"/>
    <col min="11953" max="11953" width="9.5703125" style="27" customWidth="1"/>
    <col min="11954" max="11958" width="0" style="27" hidden="1" customWidth="1"/>
    <col min="11959" max="11959" width="12.85546875" style="27" customWidth="1"/>
    <col min="11960" max="11960" width="9.5703125" style="27" customWidth="1"/>
    <col min="11961" max="11965" width="0" style="27" hidden="1" customWidth="1"/>
    <col min="11966" max="11966" width="12.140625" style="27" customWidth="1"/>
    <col min="11967" max="11967" width="9.5703125" style="27" customWidth="1"/>
    <col min="11968" max="11972" width="0" style="27" hidden="1" customWidth="1"/>
    <col min="11973" max="11973" width="12.140625" style="27" customWidth="1"/>
    <col min="11974" max="11974" width="9.5703125" style="27" customWidth="1"/>
    <col min="11975" max="11979" width="0" style="27" hidden="1" customWidth="1"/>
    <col min="11980" max="11980" width="12.140625" style="27" customWidth="1"/>
    <col min="11981" max="11981" width="9.5703125" style="27" customWidth="1"/>
    <col min="11982" max="11986" width="0" style="27" hidden="1" customWidth="1"/>
    <col min="11987" max="11987" width="12.140625" style="27" customWidth="1"/>
    <col min="11988" max="11988" width="9.5703125" style="27" customWidth="1"/>
    <col min="11989" max="11993" width="0" style="27" hidden="1" customWidth="1"/>
    <col min="11994" max="11994" width="12.140625" style="27" customWidth="1"/>
    <col min="11995" max="11995" width="9.5703125" style="27" customWidth="1"/>
    <col min="11996" max="12000" width="0" style="27" hidden="1" customWidth="1"/>
    <col min="12001" max="12001" width="12.140625" style="27" customWidth="1"/>
    <col min="12002" max="12002" width="9.5703125" style="27" customWidth="1"/>
    <col min="12003" max="12007" width="0" style="27" hidden="1" customWidth="1"/>
    <col min="12008" max="12008" width="12.140625" style="27" customWidth="1"/>
    <col min="12009" max="12009" width="9.5703125" style="27" customWidth="1"/>
    <col min="12010" max="12014" width="0" style="27" hidden="1" customWidth="1"/>
    <col min="12015" max="12015" width="12.140625" style="27" customWidth="1"/>
    <col min="12016" max="12016" width="9.5703125" style="27" customWidth="1"/>
    <col min="12017" max="12021" width="0" style="27" hidden="1" customWidth="1"/>
    <col min="12022" max="12022" width="12.140625" style="27" customWidth="1"/>
    <col min="12023" max="12023" width="9.5703125" style="27" customWidth="1"/>
    <col min="12024" max="12028" width="0" style="27" hidden="1" customWidth="1"/>
    <col min="12029" max="12029" width="12.140625" style="27" customWidth="1"/>
    <col min="12030" max="12030" width="9.5703125" style="27" customWidth="1"/>
    <col min="12031" max="12035" width="0" style="27" hidden="1" customWidth="1"/>
    <col min="12036" max="12036" width="14.5703125" style="27" bestFit="1" customWidth="1"/>
    <col min="12037" max="12037" width="13.85546875" style="27" customWidth="1"/>
    <col min="12038" max="12038" width="14.7109375" style="27" customWidth="1"/>
    <col min="12039" max="12039" width="11.42578125" style="27" customWidth="1"/>
    <col min="12040" max="12040" width="12.85546875" style="27" customWidth="1"/>
    <col min="12041" max="12041" width="15" style="27" bestFit="1" customWidth="1"/>
    <col min="12042" max="12042" width="11.7109375" style="27" customWidth="1"/>
    <col min="12043" max="12043" width="19.140625" style="27" customWidth="1"/>
    <col min="12044" max="12198" width="9.140625" style="27"/>
    <col min="12199" max="12199" width="12.5703125" style="27" customWidth="1"/>
    <col min="12200" max="12200" width="12.7109375" style="27" customWidth="1"/>
    <col min="12201" max="12201" width="9.140625" style="27" customWidth="1"/>
    <col min="12202" max="12202" width="88.7109375" style="27" customWidth="1"/>
    <col min="12203" max="12203" width="15.85546875" style="27" bestFit="1" customWidth="1"/>
    <col min="12204" max="12204" width="10.7109375" style="27" customWidth="1"/>
    <col min="12205" max="12205" width="12.7109375" style="27" customWidth="1"/>
    <col min="12206" max="12206" width="24" style="27" bestFit="1" customWidth="1"/>
    <col min="12207" max="12207" width="10.28515625" style="27" bestFit="1" customWidth="1"/>
    <col min="12208" max="12208" width="11.85546875" style="27" customWidth="1"/>
    <col min="12209" max="12209" width="9.5703125" style="27" customWidth="1"/>
    <col min="12210" max="12214" width="0" style="27" hidden="1" customWidth="1"/>
    <col min="12215" max="12215" width="12.85546875" style="27" customWidth="1"/>
    <col min="12216" max="12216" width="9.5703125" style="27" customWidth="1"/>
    <col min="12217" max="12221" width="0" style="27" hidden="1" customWidth="1"/>
    <col min="12222" max="12222" width="12.140625" style="27" customWidth="1"/>
    <col min="12223" max="12223" width="9.5703125" style="27" customWidth="1"/>
    <col min="12224" max="12228" width="0" style="27" hidden="1" customWidth="1"/>
    <col min="12229" max="12229" width="12.140625" style="27" customWidth="1"/>
    <col min="12230" max="12230" width="9.5703125" style="27" customWidth="1"/>
    <col min="12231" max="12235" width="0" style="27" hidden="1" customWidth="1"/>
    <col min="12236" max="12236" width="12.140625" style="27" customWidth="1"/>
    <col min="12237" max="12237" width="9.5703125" style="27" customWidth="1"/>
    <col min="12238" max="12242" width="0" style="27" hidden="1" customWidth="1"/>
    <col min="12243" max="12243" width="12.140625" style="27" customWidth="1"/>
    <col min="12244" max="12244" width="9.5703125" style="27" customWidth="1"/>
    <col min="12245" max="12249" width="0" style="27" hidden="1" customWidth="1"/>
    <col min="12250" max="12250" width="12.140625" style="27" customWidth="1"/>
    <col min="12251" max="12251" width="9.5703125" style="27" customWidth="1"/>
    <col min="12252" max="12256" width="0" style="27" hidden="1" customWidth="1"/>
    <col min="12257" max="12257" width="12.140625" style="27" customWidth="1"/>
    <col min="12258" max="12258" width="9.5703125" style="27" customWidth="1"/>
    <col min="12259" max="12263" width="0" style="27" hidden="1" customWidth="1"/>
    <col min="12264" max="12264" width="12.140625" style="27" customWidth="1"/>
    <col min="12265" max="12265" width="9.5703125" style="27" customWidth="1"/>
    <col min="12266" max="12270" width="0" style="27" hidden="1" customWidth="1"/>
    <col min="12271" max="12271" width="12.140625" style="27" customWidth="1"/>
    <col min="12272" max="12272" width="9.5703125" style="27" customWidth="1"/>
    <col min="12273" max="12277" width="0" style="27" hidden="1" customWidth="1"/>
    <col min="12278" max="12278" width="12.140625" style="27" customWidth="1"/>
    <col min="12279" max="12279" width="9.5703125" style="27" customWidth="1"/>
    <col min="12280" max="12284" width="0" style="27" hidden="1" customWidth="1"/>
    <col min="12285" max="12285" width="12.140625" style="27" customWidth="1"/>
    <col min="12286" max="12286" width="9.5703125" style="27" customWidth="1"/>
    <col min="12287" max="12291" width="0" style="27" hidden="1" customWidth="1"/>
    <col min="12292" max="12292" width="14.5703125" style="27" bestFit="1" customWidth="1"/>
    <col min="12293" max="12293" width="13.85546875" style="27" customWidth="1"/>
    <col min="12294" max="12294" width="14.7109375" style="27" customWidth="1"/>
    <col min="12295" max="12295" width="11.42578125" style="27" customWidth="1"/>
    <col min="12296" max="12296" width="12.85546875" style="27" customWidth="1"/>
    <col min="12297" max="12297" width="15" style="27" bestFit="1" customWidth="1"/>
    <col min="12298" max="12298" width="11.7109375" style="27" customWidth="1"/>
    <col min="12299" max="12299" width="19.140625" style="27" customWidth="1"/>
    <col min="12300" max="12454" width="9.140625" style="27"/>
    <col min="12455" max="12455" width="12.5703125" style="27" customWidth="1"/>
    <col min="12456" max="12456" width="12.7109375" style="27" customWidth="1"/>
    <col min="12457" max="12457" width="9.140625" style="27" customWidth="1"/>
    <col min="12458" max="12458" width="88.7109375" style="27" customWidth="1"/>
    <col min="12459" max="12459" width="15.85546875" style="27" bestFit="1" customWidth="1"/>
    <col min="12460" max="12460" width="10.7109375" style="27" customWidth="1"/>
    <col min="12461" max="12461" width="12.7109375" style="27" customWidth="1"/>
    <col min="12462" max="12462" width="24" style="27" bestFit="1" customWidth="1"/>
    <col min="12463" max="12463" width="10.28515625" style="27" bestFit="1" customWidth="1"/>
    <col min="12464" max="12464" width="11.85546875" style="27" customWidth="1"/>
    <col min="12465" max="12465" width="9.5703125" style="27" customWidth="1"/>
    <col min="12466" max="12470" width="0" style="27" hidden="1" customWidth="1"/>
    <col min="12471" max="12471" width="12.85546875" style="27" customWidth="1"/>
    <col min="12472" max="12472" width="9.5703125" style="27" customWidth="1"/>
    <col min="12473" max="12477" width="0" style="27" hidden="1" customWidth="1"/>
    <col min="12478" max="12478" width="12.140625" style="27" customWidth="1"/>
    <col min="12479" max="12479" width="9.5703125" style="27" customWidth="1"/>
    <col min="12480" max="12484" width="0" style="27" hidden="1" customWidth="1"/>
    <col min="12485" max="12485" width="12.140625" style="27" customWidth="1"/>
    <col min="12486" max="12486" width="9.5703125" style="27" customWidth="1"/>
    <col min="12487" max="12491" width="0" style="27" hidden="1" customWidth="1"/>
    <col min="12492" max="12492" width="12.140625" style="27" customWidth="1"/>
    <col min="12493" max="12493" width="9.5703125" style="27" customWidth="1"/>
    <col min="12494" max="12498" width="0" style="27" hidden="1" customWidth="1"/>
    <col min="12499" max="12499" width="12.140625" style="27" customWidth="1"/>
    <col min="12500" max="12500" width="9.5703125" style="27" customWidth="1"/>
    <col min="12501" max="12505" width="0" style="27" hidden="1" customWidth="1"/>
    <col min="12506" max="12506" width="12.140625" style="27" customWidth="1"/>
    <col min="12507" max="12507" width="9.5703125" style="27" customWidth="1"/>
    <col min="12508" max="12512" width="0" style="27" hidden="1" customWidth="1"/>
    <col min="12513" max="12513" width="12.140625" style="27" customWidth="1"/>
    <col min="12514" max="12514" width="9.5703125" style="27" customWidth="1"/>
    <col min="12515" max="12519" width="0" style="27" hidden="1" customWidth="1"/>
    <col min="12520" max="12520" width="12.140625" style="27" customWidth="1"/>
    <col min="12521" max="12521" width="9.5703125" style="27" customWidth="1"/>
    <col min="12522" max="12526" width="0" style="27" hidden="1" customWidth="1"/>
    <col min="12527" max="12527" width="12.140625" style="27" customWidth="1"/>
    <col min="12528" max="12528" width="9.5703125" style="27" customWidth="1"/>
    <col min="12529" max="12533" width="0" style="27" hidden="1" customWidth="1"/>
    <col min="12534" max="12534" width="12.140625" style="27" customWidth="1"/>
    <col min="12535" max="12535" width="9.5703125" style="27" customWidth="1"/>
    <col min="12536" max="12540" width="0" style="27" hidden="1" customWidth="1"/>
    <col min="12541" max="12541" width="12.140625" style="27" customWidth="1"/>
    <col min="12542" max="12542" width="9.5703125" style="27" customWidth="1"/>
    <col min="12543" max="12547" width="0" style="27" hidden="1" customWidth="1"/>
    <col min="12548" max="12548" width="14.5703125" style="27" bestFit="1" customWidth="1"/>
    <col min="12549" max="12549" width="13.85546875" style="27" customWidth="1"/>
    <col min="12550" max="12550" width="14.7109375" style="27" customWidth="1"/>
    <col min="12551" max="12551" width="11.42578125" style="27" customWidth="1"/>
    <col min="12552" max="12552" width="12.85546875" style="27" customWidth="1"/>
    <col min="12553" max="12553" width="15" style="27" bestFit="1" customWidth="1"/>
    <col min="12554" max="12554" width="11.7109375" style="27" customWidth="1"/>
    <col min="12555" max="12555" width="19.140625" style="27" customWidth="1"/>
    <col min="12556" max="12710" width="9.140625" style="27"/>
    <col min="12711" max="12711" width="12.5703125" style="27" customWidth="1"/>
    <col min="12712" max="12712" width="12.7109375" style="27" customWidth="1"/>
    <col min="12713" max="12713" width="9.140625" style="27" customWidth="1"/>
    <col min="12714" max="12714" width="88.7109375" style="27" customWidth="1"/>
    <col min="12715" max="12715" width="15.85546875" style="27" bestFit="1" customWidth="1"/>
    <col min="12716" max="12716" width="10.7109375" style="27" customWidth="1"/>
    <col min="12717" max="12717" width="12.7109375" style="27" customWidth="1"/>
    <col min="12718" max="12718" width="24" style="27" bestFit="1" customWidth="1"/>
    <col min="12719" max="12719" width="10.28515625" style="27" bestFit="1" customWidth="1"/>
    <col min="12720" max="12720" width="11.85546875" style="27" customWidth="1"/>
    <col min="12721" max="12721" width="9.5703125" style="27" customWidth="1"/>
    <col min="12722" max="12726" width="0" style="27" hidden="1" customWidth="1"/>
    <col min="12727" max="12727" width="12.85546875" style="27" customWidth="1"/>
    <col min="12728" max="12728" width="9.5703125" style="27" customWidth="1"/>
    <col min="12729" max="12733" width="0" style="27" hidden="1" customWidth="1"/>
    <col min="12734" max="12734" width="12.140625" style="27" customWidth="1"/>
    <col min="12735" max="12735" width="9.5703125" style="27" customWidth="1"/>
    <col min="12736" max="12740" width="0" style="27" hidden="1" customWidth="1"/>
    <col min="12741" max="12741" width="12.140625" style="27" customWidth="1"/>
    <col min="12742" max="12742" width="9.5703125" style="27" customWidth="1"/>
    <col min="12743" max="12747" width="0" style="27" hidden="1" customWidth="1"/>
    <col min="12748" max="12748" width="12.140625" style="27" customWidth="1"/>
    <col min="12749" max="12749" width="9.5703125" style="27" customWidth="1"/>
    <col min="12750" max="12754" width="0" style="27" hidden="1" customWidth="1"/>
    <col min="12755" max="12755" width="12.140625" style="27" customWidth="1"/>
    <col min="12756" max="12756" width="9.5703125" style="27" customWidth="1"/>
    <col min="12757" max="12761" width="0" style="27" hidden="1" customWidth="1"/>
    <col min="12762" max="12762" width="12.140625" style="27" customWidth="1"/>
    <col min="12763" max="12763" width="9.5703125" style="27" customWidth="1"/>
    <col min="12764" max="12768" width="0" style="27" hidden="1" customWidth="1"/>
    <col min="12769" max="12769" width="12.140625" style="27" customWidth="1"/>
    <col min="12770" max="12770" width="9.5703125" style="27" customWidth="1"/>
    <col min="12771" max="12775" width="0" style="27" hidden="1" customWidth="1"/>
    <col min="12776" max="12776" width="12.140625" style="27" customWidth="1"/>
    <col min="12777" max="12777" width="9.5703125" style="27" customWidth="1"/>
    <col min="12778" max="12782" width="0" style="27" hidden="1" customWidth="1"/>
    <col min="12783" max="12783" width="12.140625" style="27" customWidth="1"/>
    <col min="12784" max="12784" width="9.5703125" style="27" customWidth="1"/>
    <col min="12785" max="12789" width="0" style="27" hidden="1" customWidth="1"/>
    <col min="12790" max="12790" width="12.140625" style="27" customWidth="1"/>
    <col min="12791" max="12791" width="9.5703125" style="27" customWidth="1"/>
    <col min="12792" max="12796" width="0" style="27" hidden="1" customWidth="1"/>
    <col min="12797" max="12797" width="12.140625" style="27" customWidth="1"/>
    <col min="12798" max="12798" width="9.5703125" style="27" customWidth="1"/>
    <col min="12799" max="12803" width="0" style="27" hidden="1" customWidth="1"/>
    <col min="12804" max="12804" width="14.5703125" style="27" bestFit="1" customWidth="1"/>
    <col min="12805" max="12805" width="13.85546875" style="27" customWidth="1"/>
    <col min="12806" max="12806" width="14.7109375" style="27" customWidth="1"/>
    <col min="12807" max="12807" width="11.42578125" style="27" customWidth="1"/>
    <col min="12808" max="12808" width="12.85546875" style="27" customWidth="1"/>
    <col min="12809" max="12809" width="15" style="27" bestFit="1" customWidth="1"/>
    <col min="12810" max="12810" width="11.7109375" style="27" customWidth="1"/>
    <col min="12811" max="12811" width="19.140625" style="27" customWidth="1"/>
    <col min="12812" max="12966" width="9.140625" style="27"/>
    <col min="12967" max="12967" width="12.5703125" style="27" customWidth="1"/>
    <col min="12968" max="12968" width="12.7109375" style="27" customWidth="1"/>
    <col min="12969" max="12969" width="9.140625" style="27" customWidth="1"/>
    <col min="12970" max="12970" width="88.7109375" style="27" customWidth="1"/>
    <col min="12971" max="12971" width="15.85546875" style="27" bestFit="1" customWidth="1"/>
    <col min="12972" max="12972" width="10.7109375" style="27" customWidth="1"/>
    <col min="12973" max="12973" width="12.7109375" style="27" customWidth="1"/>
    <col min="12974" max="12974" width="24" style="27" bestFit="1" customWidth="1"/>
    <col min="12975" max="12975" width="10.28515625" style="27" bestFit="1" customWidth="1"/>
    <col min="12976" max="12976" width="11.85546875" style="27" customWidth="1"/>
    <col min="12977" max="12977" width="9.5703125" style="27" customWidth="1"/>
    <col min="12978" max="12982" width="0" style="27" hidden="1" customWidth="1"/>
    <col min="12983" max="12983" width="12.85546875" style="27" customWidth="1"/>
    <col min="12984" max="12984" width="9.5703125" style="27" customWidth="1"/>
    <col min="12985" max="12989" width="0" style="27" hidden="1" customWidth="1"/>
    <col min="12990" max="12990" width="12.140625" style="27" customWidth="1"/>
    <col min="12991" max="12991" width="9.5703125" style="27" customWidth="1"/>
    <col min="12992" max="12996" width="0" style="27" hidden="1" customWidth="1"/>
    <col min="12997" max="12997" width="12.140625" style="27" customWidth="1"/>
    <col min="12998" max="12998" width="9.5703125" style="27" customWidth="1"/>
    <col min="12999" max="13003" width="0" style="27" hidden="1" customWidth="1"/>
    <col min="13004" max="13004" width="12.140625" style="27" customWidth="1"/>
    <col min="13005" max="13005" width="9.5703125" style="27" customWidth="1"/>
    <col min="13006" max="13010" width="0" style="27" hidden="1" customWidth="1"/>
    <col min="13011" max="13011" width="12.140625" style="27" customWidth="1"/>
    <col min="13012" max="13012" width="9.5703125" style="27" customWidth="1"/>
    <col min="13013" max="13017" width="0" style="27" hidden="1" customWidth="1"/>
    <col min="13018" max="13018" width="12.140625" style="27" customWidth="1"/>
    <col min="13019" max="13019" width="9.5703125" style="27" customWidth="1"/>
    <col min="13020" max="13024" width="0" style="27" hidden="1" customWidth="1"/>
    <col min="13025" max="13025" width="12.140625" style="27" customWidth="1"/>
    <col min="13026" max="13026" width="9.5703125" style="27" customWidth="1"/>
    <col min="13027" max="13031" width="0" style="27" hidden="1" customWidth="1"/>
    <col min="13032" max="13032" width="12.140625" style="27" customWidth="1"/>
    <col min="13033" max="13033" width="9.5703125" style="27" customWidth="1"/>
    <col min="13034" max="13038" width="0" style="27" hidden="1" customWidth="1"/>
    <col min="13039" max="13039" width="12.140625" style="27" customWidth="1"/>
    <col min="13040" max="13040" width="9.5703125" style="27" customWidth="1"/>
    <col min="13041" max="13045" width="0" style="27" hidden="1" customWidth="1"/>
    <col min="13046" max="13046" width="12.140625" style="27" customWidth="1"/>
    <col min="13047" max="13047" width="9.5703125" style="27" customWidth="1"/>
    <col min="13048" max="13052" width="0" style="27" hidden="1" customWidth="1"/>
    <col min="13053" max="13053" width="12.140625" style="27" customWidth="1"/>
    <col min="13054" max="13054" width="9.5703125" style="27" customWidth="1"/>
    <col min="13055" max="13059" width="0" style="27" hidden="1" customWidth="1"/>
    <col min="13060" max="13060" width="14.5703125" style="27" bestFit="1" customWidth="1"/>
    <col min="13061" max="13061" width="13.85546875" style="27" customWidth="1"/>
    <col min="13062" max="13062" width="14.7109375" style="27" customWidth="1"/>
    <col min="13063" max="13063" width="11.42578125" style="27" customWidth="1"/>
    <col min="13064" max="13064" width="12.85546875" style="27" customWidth="1"/>
    <col min="13065" max="13065" width="15" style="27" bestFit="1" customWidth="1"/>
    <col min="13066" max="13066" width="11.7109375" style="27" customWidth="1"/>
    <col min="13067" max="13067" width="19.140625" style="27" customWidth="1"/>
    <col min="13068" max="13222" width="9.140625" style="27"/>
    <col min="13223" max="13223" width="12.5703125" style="27" customWidth="1"/>
    <col min="13224" max="13224" width="12.7109375" style="27" customWidth="1"/>
    <col min="13225" max="13225" width="9.140625" style="27" customWidth="1"/>
    <col min="13226" max="13226" width="88.7109375" style="27" customWidth="1"/>
    <col min="13227" max="13227" width="15.85546875" style="27" bestFit="1" customWidth="1"/>
    <col min="13228" max="13228" width="10.7109375" style="27" customWidth="1"/>
    <col min="13229" max="13229" width="12.7109375" style="27" customWidth="1"/>
    <col min="13230" max="13230" width="24" style="27" bestFit="1" customWidth="1"/>
    <col min="13231" max="13231" width="10.28515625" style="27" bestFit="1" customWidth="1"/>
    <col min="13232" max="13232" width="11.85546875" style="27" customWidth="1"/>
    <col min="13233" max="13233" width="9.5703125" style="27" customWidth="1"/>
    <col min="13234" max="13238" width="0" style="27" hidden="1" customWidth="1"/>
    <col min="13239" max="13239" width="12.85546875" style="27" customWidth="1"/>
    <col min="13240" max="13240" width="9.5703125" style="27" customWidth="1"/>
    <col min="13241" max="13245" width="0" style="27" hidden="1" customWidth="1"/>
    <col min="13246" max="13246" width="12.140625" style="27" customWidth="1"/>
    <col min="13247" max="13247" width="9.5703125" style="27" customWidth="1"/>
    <col min="13248" max="13252" width="0" style="27" hidden="1" customWidth="1"/>
    <col min="13253" max="13253" width="12.140625" style="27" customWidth="1"/>
    <col min="13254" max="13254" width="9.5703125" style="27" customWidth="1"/>
    <col min="13255" max="13259" width="0" style="27" hidden="1" customWidth="1"/>
    <col min="13260" max="13260" width="12.140625" style="27" customWidth="1"/>
    <col min="13261" max="13261" width="9.5703125" style="27" customWidth="1"/>
    <col min="13262" max="13266" width="0" style="27" hidden="1" customWidth="1"/>
    <col min="13267" max="13267" width="12.140625" style="27" customWidth="1"/>
    <col min="13268" max="13268" width="9.5703125" style="27" customWidth="1"/>
    <col min="13269" max="13273" width="0" style="27" hidden="1" customWidth="1"/>
    <col min="13274" max="13274" width="12.140625" style="27" customWidth="1"/>
    <col min="13275" max="13275" width="9.5703125" style="27" customWidth="1"/>
    <col min="13276" max="13280" width="0" style="27" hidden="1" customWidth="1"/>
    <col min="13281" max="13281" width="12.140625" style="27" customWidth="1"/>
    <col min="13282" max="13282" width="9.5703125" style="27" customWidth="1"/>
    <col min="13283" max="13287" width="0" style="27" hidden="1" customWidth="1"/>
    <col min="13288" max="13288" width="12.140625" style="27" customWidth="1"/>
    <col min="13289" max="13289" width="9.5703125" style="27" customWidth="1"/>
    <col min="13290" max="13294" width="0" style="27" hidden="1" customWidth="1"/>
    <col min="13295" max="13295" width="12.140625" style="27" customWidth="1"/>
    <col min="13296" max="13296" width="9.5703125" style="27" customWidth="1"/>
    <col min="13297" max="13301" width="0" style="27" hidden="1" customWidth="1"/>
    <col min="13302" max="13302" width="12.140625" style="27" customWidth="1"/>
    <col min="13303" max="13303" width="9.5703125" style="27" customWidth="1"/>
    <col min="13304" max="13308" width="0" style="27" hidden="1" customWidth="1"/>
    <col min="13309" max="13309" width="12.140625" style="27" customWidth="1"/>
    <col min="13310" max="13310" width="9.5703125" style="27" customWidth="1"/>
    <col min="13311" max="13315" width="0" style="27" hidden="1" customWidth="1"/>
    <col min="13316" max="13316" width="14.5703125" style="27" bestFit="1" customWidth="1"/>
    <col min="13317" max="13317" width="13.85546875" style="27" customWidth="1"/>
    <col min="13318" max="13318" width="14.7109375" style="27" customWidth="1"/>
    <col min="13319" max="13319" width="11.42578125" style="27" customWidth="1"/>
    <col min="13320" max="13320" width="12.85546875" style="27" customWidth="1"/>
    <col min="13321" max="13321" width="15" style="27" bestFit="1" customWidth="1"/>
    <col min="13322" max="13322" width="11.7109375" style="27" customWidth="1"/>
    <col min="13323" max="13323" width="19.140625" style="27" customWidth="1"/>
    <col min="13324" max="13478" width="9.140625" style="27"/>
    <col min="13479" max="13479" width="12.5703125" style="27" customWidth="1"/>
    <col min="13480" max="13480" width="12.7109375" style="27" customWidth="1"/>
    <col min="13481" max="13481" width="9.140625" style="27" customWidth="1"/>
    <col min="13482" max="13482" width="88.7109375" style="27" customWidth="1"/>
    <col min="13483" max="13483" width="15.85546875" style="27" bestFit="1" customWidth="1"/>
    <col min="13484" max="13484" width="10.7109375" style="27" customWidth="1"/>
    <col min="13485" max="13485" width="12.7109375" style="27" customWidth="1"/>
    <col min="13486" max="13486" width="24" style="27" bestFit="1" customWidth="1"/>
    <col min="13487" max="13487" width="10.28515625" style="27" bestFit="1" customWidth="1"/>
    <col min="13488" max="13488" width="11.85546875" style="27" customWidth="1"/>
    <col min="13489" max="13489" width="9.5703125" style="27" customWidth="1"/>
    <col min="13490" max="13494" width="0" style="27" hidden="1" customWidth="1"/>
    <col min="13495" max="13495" width="12.85546875" style="27" customWidth="1"/>
    <col min="13496" max="13496" width="9.5703125" style="27" customWidth="1"/>
    <col min="13497" max="13501" width="0" style="27" hidden="1" customWidth="1"/>
    <col min="13502" max="13502" width="12.140625" style="27" customWidth="1"/>
    <col min="13503" max="13503" width="9.5703125" style="27" customWidth="1"/>
    <col min="13504" max="13508" width="0" style="27" hidden="1" customWidth="1"/>
    <col min="13509" max="13509" width="12.140625" style="27" customWidth="1"/>
    <col min="13510" max="13510" width="9.5703125" style="27" customWidth="1"/>
    <col min="13511" max="13515" width="0" style="27" hidden="1" customWidth="1"/>
    <col min="13516" max="13516" width="12.140625" style="27" customWidth="1"/>
    <col min="13517" max="13517" width="9.5703125" style="27" customWidth="1"/>
    <col min="13518" max="13522" width="0" style="27" hidden="1" customWidth="1"/>
    <col min="13523" max="13523" width="12.140625" style="27" customWidth="1"/>
    <col min="13524" max="13524" width="9.5703125" style="27" customWidth="1"/>
    <col min="13525" max="13529" width="0" style="27" hidden="1" customWidth="1"/>
    <col min="13530" max="13530" width="12.140625" style="27" customWidth="1"/>
    <col min="13531" max="13531" width="9.5703125" style="27" customWidth="1"/>
    <col min="13532" max="13536" width="0" style="27" hidden="1" customWidth="1"/>
    <col min="13537" max="13537" width="12.140625" style="27" customWidth="1"/>
    <col min="13538" max="13538" width="9.5703125" style="27" customWidth="1"/>
    <col min="13539" max="13543" width="0" style="27" hidden="1" customWidth="1"/>
    <col min="13544" max="13544" width="12.140625" style="27" customWidth="1"/>
    <col min="13545" max="13545" width="9.5703125" style="27" customWidth="1"/>
    <col min="13546" max="13550" width="0" style="27" hidden="1" customWidth="1"/>
    <col min="13551" max="13551" width="12.140625" style="27" customWidth="1"/>
    <col min="13552" max="13552" width="9.5703125" style="27" customWidth="1"/>
    <col min="13553" max="13557" width="0" style="27" hidden="1" customWidth="1"/>
    <col min="13558" max="13558" width="12.140625" style="27" customWidth="1"/>
    <col min="13559" max="13559" width="9.5703125" style="27" customWidth="1"/>
    <col min="13560" max="13564" width="0" style="27" hidden="1" customWidth="1"/>
    <col min="13565" max="13565" width="12.140625" style="27" customWidth="1"/>
    <col min="13566" max="13566" width="9.5703125" style="27" customWidth="1"/>
    <col min="13567" max="13571" width="0" style="27" hidden="1" customWidth="1"/>
    <col min="13572" max="13572" width="14.5703125" style="27" bestFit="1" customWidth="1"/>
    <col min="13573" max="13573" width="13.85546875" style="27" customWidth="1"/>
    <col min="13574" max="13574" width="14.7109375" style="27" customWidth="1"/>
    <col min="13575" max="13575" width="11.42578125" style="27" customWidth="1"/>
    <col min="13576" max="13576" width="12.85546875" style="27" customWidth="1"/>
    <col min="13577" max="13577" width="15" style="27" bestFit="1" customWidth="1"/>
    <col min="13578" max="13578" width="11.7109375" style="27" customWidth="1"/>
    <col min="13579" max="13579" width="19.140625" style="27" customWidth="1"/>
    <col min="13580" max="13734" width="9.140625" style="27"/>
    <col min="13735" max="13735" width="12.5703125" style="27" customWidth="1"/>
    <col min="13736" max="13736" width="12.7109375" style="27" customWidth="1"/>
    <col min="13737" max="13737" width="9.140625" style="27" customWidth="1"/>
    <col min="13738" max="13738" width="88.7109375" style="27" customWidth="1"/>
    <col min="13739" max="13739" width="15.85546875" style="27" bestFit="1" customWidth="1"/>
    <col min="13740" max="13740" width="10.7109375" style="27" customWidth="1"/>
    <col min="13741" max="13741" width="12.7109375" style="27" customWidth="1"/>
    <col min="13742" max="13742" width="24" style="27" bestFit="1" customWidth="1"/>
    <col min="13743" max="13743" width="10.28515625" style="27" bestFit="1" customWidth="1"/>
    <col min="13744" max="13744" width="11.85546875" style="27" customWidth="1"/>
    <col min="13745" max="13745" width="9.5703125" style="27" customWidth="1"/>
    <col min="13746" max="13750" width="0" style="27" hidden="1" customWidth="1"/>
    <col min="13751" max="13751" width="12.85546875" style="27" customWidth="1"/>
    <col min="13752" max="13752" width="9.5703125" style="27" customWidth="1"/>
    <col min="13753" max="13757" width="0" style="27" hidden="1" customWidth="1"/>
    <col min="13758" max="13758" width="12.140625" style="27" customWidth="1"/>
    <col min="13759" max="13759" width="9.5703125" style="27" customWidth="1"/>
    <col min="13760" max="13764" width="0" style="27" hidden="1" customWidth="1"/>
    <col min="13765" max="13765" width="12.140625" style="27" customWidth="1"/>
    <col min="13766" max="13766" width="9.5703125" style="27" customWidth="1"/>
    <col min="13767" max="13771" width="0" style="27" hidden="1" customWidth="1"/>
    <col min="13772" max="13772" width="12.140625" style="27" customWidth="1"/>
    <col min="13773" max="13773" width="9.5703125" style="27" customWidth="1"/>
    <col min="13774" max="13778" width="0" style="27" hidden="1" customWidth="1"/>
    <col min="13779" max="13779" width="12.140625" style="27" customWidth="1"/>
    <col min="13780" max="13780" width="9.5703125" style="27" customWidth="1"/>
    <col min="13781" max="13785" width="0" style="27" hidden="1" customWidth="1"/>
    <col min="13786" max="13786" width="12.140625" style="27" customWidth="1"/>
    <col min="13787" max="13787" width="9.5703125" style="27" customWidth="1"/>
    <col min="13788" max="13792" width="0" style="27" hidden="1" customWidth="1"/>
    <col min="13793" max="13793" width="12.140625" style="27" customWidth="1"/>
    <col min="13794" max="13794" width="9.5703125" style="27" customWidth="1"/>
    <col min="13795" max="13799" width="0" style="27" hidden="1" customWidth="1"/>
    <col min="13800" max="13800" width="12.140625" style="27" customWidth="1"/>
    <col min="13801" max="13801" width="9.5703125" style="27" customWidth="1"/>
    <col min="13802" max="13806" width="0" style="27" hidden="1" customWidth="1"/>
    <col min="13807" max="13807" width="12.140625" style="27" customWidth="1"/>
    <col min="13808" max="13808" width="9.5703125" style="27" customWidth="1"/>
    <col min="13809" max="13813" width="0" style="27" hidden="1" customWidth="1"/>
    <col min="13814" max="13814" width="12.140625" style="27" customWidth="1"/>
    <col min="13815" max="13815" width="9.5703125" style="27" customWidth="1"/>
    <col min="13816" max="13820" width="0" style="27" hidden="1" customWidth="1"/>
    <col min="13821" max="13821" width="12.140625" style="27" customWidth="1"/>
    <col min="13822" max="13822" width="9.5703125" style="27" customWidth="1"/>
    <col min="13823" max="13827" width="0" style="27" hidden="1" customWidth="1"/>
    <col min="13828" max="13828" width="14.5703125" style="27" bestFit="1" customWidth="1"/>
    <col min="13829" max="13829" width="13.85546875" style="27" customWidth="1"/>
    <col min="13830" max="13830" width="14.7109375" style="27" customWidth="1"/>
    <col min="13831" max="13831" width="11.42578125" style="27" customWidth="1"/>
    <col min="13832" max="13832" width="12.85546875" style="27" customWidth="1"/>
    <col min="13833" max="13833" width="15" style="27" bestFit="1" customWidth="1"/>
    <col min="13834" max="13834" width="11.7109375" style="27" customWidth="1"/>
    <col min="13835" max="13835" width="19.140625" style="27" customWidth="1"/>
    <col min="13836" max="13990" width="9.140625" style="27"/>
    <col min="13991" max="13991" width="12.5703125" style="27" customWidth="1"/>
    <col min="13992" max="13992" width="12.7109375" style="27" customWidth="1"/>
    <col min="13993" max="13993" width="9.140625" style="27" customWidth="1"/>
    <col min="13994" max="13994" width="88.7109375" style="27" customWidth="1"/>
    <col min="13995" max="13995" width="15.85546875" style="27" bestFit="1" customWidth="1"/>
    <col min="13996" max="13996" width="10.7109375" style="27" customWidth="1"/>
    <col min="13997" max="13997" width="12.7109375" style="27" customWidth="1"/>
    <col min="13998" max="13998" width="24" style="27" bestFit="1" customWidth="1"/>
    <col min="13999" max="13999" width="10.28515625" style="27" bestFit="1" customWidth="1"/>
    <col min="14000" max="14000" width="11.85546875" style="27" customWidth="1"/>
    <col min="14001" max="14001" width="9.5703125" style="27" customWidth="1"/>
    <col min="14002" max="14006" width="0" style="27" hidden="1" customWidth="1"/>
    <col min="14007" max="14007" width="12.85546875" style="27" customWidth="1"/>
    <col min="14008" max="14008" width="9.5703125" style="27" customWidth="1"/>
    <col min="14009" max="14013" width="0" style="27" hidden="1" customWidth="1"/>
    <col min="14014" max="14014" width="12.140625" style="27" customWidth="1"/>
    <col min="14015" max="14015" width="9.5703125" style="27" customWidth="1"/>
    <col min="14016" max="14020" width="0" style="27" hidden="1" customWidth="1"/>
    <col min="14021" max="14021" width="12.140625" style="27" customWidth="1"/>
    <col min="14022" max="14022" width="9.5703125" style="27" customWidth="1"/>
    <col min="14023" max="14027" width="0" style="27" hidden="1" customWidth="1"/>
    <col min="14028" max="14028" width="12.140625" style="27" customWidth="1"/>
    <col min="14029" max="14029" width="9.5703125" style="27" customWidth="1"/>
    <col min="14030" max="14034" width="0" style="27" hidden="1" customWidth="1"/>
    <col min="14035" max="14035" width="12.140625" style="27" customWidth="1"/>
    <col min="14036" max="14036" width="9.5703125" style="27" customWidth="1"/>
    <col min="14037" max="14041" width="0" style="27" hidden="1" customWidth="1"/>
    <col min="14042" max="14042" width="12.140625" style="27" customWidth="1"/>
    <col min="14043" max="14043" width="9.5703125" style="27" customWidth="1"/>
    <col min="14044" max="14048" width="0" style="27" hidden="1" customWidth="1"/>
    <col min="14049" max="14049" width="12.140625" style="27" customWidth="1"/>
    <col min="14050" max="14050" width="9.5703125" style="27" customWidth="1"/>
    <col min="14051" max="14055" width="0" style="27" hidden="1" customWidth="1"/>
    <col min="14056" max="14056" width="12.140625" style="27" customWidth="1"/>
    <col min="14057" max="14057" width="9.5703125" style="27" customWidth="1"/>
    <col min="14058" max="14062" width="0" style="27" hidden="1" customWidth="1"/>
    <col min="14063" max="14063" width="12.140625" style="27" customWidth="1"/>
    <col min="14064" max="14064" width="9.5703125" style="27" customWidth="1"/>
    <col min="14065" max="14069" width="0" style="27" hidden="1" customWidth="1"/>
    <col min="14070" max="14070" width="12.140625" style="27" customWidth="1"/>
    <col min="14071" max="14071" width="9.5703125" style="27" customWidth="1"/>
    <col min="14072" max="14076" width="0" style="27" hidden="1" customWidth="1"/>
    <col min="14077" max="14077" width="12.140625" style="27" customWidth="1"/>
    <col min="14078" max="14078" width="9.5703125" style="27" customWidth="1"/>
    <col min="14079" max="14083" width="0" style="27" hidden="1" customWidth="1"/>
    <col min="14084" max="14084" width="14.5703125" style="27" bestFit="1" customWidth="1"/>
    <col min="14085" max="14085" width="13.85546875" style="27" customWidth="1"/>
    <col min="14086" max="14086" width="14.7109375" style="27" customWidth="1"/>
    <col min="14087" max="14087" width="11.42578125" style="27" customWidth="1"/>
    <col min="14088" max="14088" width="12.85546875" style="27" customWidth="1"/>
    <col min="14089" max="14089" width="15" style="27" bestFit="1" customWidth="1"/>
    <col min="14090" max="14090" width="11.7109375" style="27" customWidth="1"/>
    <col min="14091" max="14091" width="19.140625" style="27" customWidth="1"/>
    <col min="14092" max="14246" width="9.140625" style="27"/>
    <col min="14247" max="14247" width="12.5703125" style="27" customWidth="1"/>
    <col min="14248" max="14248" width="12.7109375" style="27" customWidth="1"/>
    <col min="14249" max="14249" width="9.140625" style="27" customWidth="1"/>
    <col min="14250" max="14250" width="88.7109375" style="27" customWidth="1"/>
    <col min="14251" max="14251" width="15.85546875" style="27" bestFit="1" customWidth="1"/>
    <col min="14252" max="14252" width="10.7109375" style="27" customWidth="1"/>
    <col min="14253" max="14253" width="12.7109375" style="27" customWidth="1"/>
    <col min="14254" max="14254" width="24" style="27" bestFit="1" customWidth="1"/>
    <col min="14255" max="14255" width="10.28515625" style="27" bestFit="1" customWidth="1"/>
    <col min="14256" max="14256" width="11.85546875" style="27" customWidth="1"/>
    <col min="14257" max="14257" width="9.5703125" style="27" customWidth="1"/>
    <col min="14258" max="14262" width="0" style="27" hidden="1" customWidth="1"/>
    <col min="14263" max="14263" width="12.85546875" style="27" customWidth="1"/>
    <col min="14264" max="14264" width="9.5703125" style="27" customWidth="1"/>
    <col min="14265" max="14269" width="0" style="27" hidden="1" customWidth="1"/>
    <col min="14270" max="14270" width="12.140625" style="27" customWidth="1"/>
    <col min="14271" max="14271" width="9.5703125" style="27" customWidth="1"/>
    <col min="14272" max="14276" width="0" style="27" hidden="1" customWidth="1"/>
    <col min="14277" max="14277" width="12.140625" style="27" customWidth="1"/>
    <col min="14278" max="14278" width="9.5703125" style="27" customWidth="1"/>
    <col min="14279" max="14283" width="0" style="27" hidden="1" customWidth="1"/>
    <col min="14284" max="14284" width="12.140625" style="27" customWidth="1"/>
    <col min="14285" max="14285" width="9.5703125" style="27" customWidth="1"/>
    <col min="14286" max="14290" width="0" style="27" hidden="1" customWidth="1"/>
    <col min="14291" max="14291" width="12.140625" style="27" customWidth="1"/>
    <col min="14292" max="14292" width="9.5703125" style="27" customWidth="1"/>
    <col min="14293" max="14297" width="0" style="27" hidden="1" customWidth="1"/>
    <col min="14298" max="14298" width="12.140625" style="27" customWidth="1"/>
    <col min="14299" max="14299" width="9.5703125" style="27" customWidth="1"/>
    <col min="14300" max="14304" width="0" style="27" hidden="1" customWidth="1"/>
    <col min="14305" max="14305" width="12.140625" style="27" customWidth="1"/>
    <col min="14306" max="14306" width="9.5703125" style="27" customWidth="1"/>
    <col min="14307" max="14311" width="0" style="27" hidden="1" customWidth="1"/>
    <col min="14312" max="14312" width="12.140625" style="27" customWidth="1"/>
    <col min="14313" max="14313" width="9.5703125" style="27" customWidth="1"/>
    <col min="14314" max="14318" width="0" style="27" hidden="1" customWidth="1"/>
    <col min="14319" max="14319" width="12.140625" style="27" customWidth="1"/>
    <col min="14320" max="14320" width="9.5703125" style="27" customWidth="1"/>
    <col min="14321" max="14325" width="0" style="27" hidden="1" customWidth="1"/>
    <col min="14326" max="14326" width="12.140625" style="27" customWidth="1"/>
    <col min="14327" max="14327" width="9.5703125" style="27" customWidth="1"/>
    <col min="14328" max="14332" width="0" style="27" hidden="1" customWidth="1"/>
    <col min="14333" max="14333" width="12.140625" style="27" customWidth="1"/>
    <col min="14334" max="14334" width="9.5703125" style="27" customWidth="1"/>
    <col min="14335" max="14339" width="0" style="27" hidden="1" customWidth="1"/>
    <col min="14340" max="14340" width="14.5703125" style="27" bestFit="1" customWidth="1"/>
    <col min="14341" max="14341" width="13.85546875" style="27" customWidth="1"/>
    <col min="14342" max="14342" width="14.7109375" style="27" customWidth="1"/>
    <col min="14343" max="14343" width="11.42578125" style="27" customWidth="1"/>
    <col min="14344" max="14344" width="12.85546875" style="27" customWidth="1"/>
    <col min="14345" max="14345" width="15" style="27" bestFit="1" customWidth="1"/>
    <col min="14346" max="14346" width="11.7109375" style="27" customWidth="1"/>
    <col min="14347" max="14347" width="19.140625" style="27" customWidth="1"/>
    <col min="14348" max="14502" width="9.140625" style="27"/>
    <col min="14503" max="14503" width="12.5703125" style="27" customWidth="1"/>
    <col min="14504" max="14504" width="12.7109375" style="27" customWidth="1"/>
    <col min="14505" max="14505" width="9.140625" style="27" customWidth="1"/>
    <col min="14506" max="14506" width="88.7109375" style="27" customWidth="1"/>
    <col min="14507" max="14507" width="15.85546875" style="27" bestFit="1" customWidth="1"/>
    <col min="14508" max="14508" width="10.7109375" style="27" customWidth="1"/>
    <col min="14509" max="14509" width="12.7109375" style="27" customWidth="1"/>
    <col min="14510" max="14510" width="24" style="27" bestFit="1" customWidth="1"/>
    <col min="14511" max="14511" width="10.28515625" style="27" bestFit="1" customWidth="1"/>
    <col min="14512" max="14512" width="11.85546875" style="27" customWidth="1"/>
    <col min="14513" max="14513" width="9.5703125" style="27" customWidth="1"/>
    <col min="14514" max="14518" width="0" style="27" hidden="1" customWidth="1"/>
    <col min="14519" max="14519" width="12.85546875" style="27" customWidth="1"/>
    <col min="14520" max="14520" width="9.5703125" style="27" customWidth="1"/>
    <col min="14521" max="14525" width="0" style="27" hidden="1" customWidth="1"/>
    <col min="14526" max="14526" width="12.140625" style="27" customWidth="1"/>
    <col min="14527" max="14527" width="9.5703125" style="27" customWidth="1"/>
    <col min="14528" max="14532" width="0" style="27" hidden="1" customWidth="1"/>
    <col min="14533" max="14533" width="12.140625" style="27" customWidth="1"/>
    <col min="14534" max="14534" width="9.5703125" style="27" customWidth="1"/>
    <col min="14535" max="14539" width="0" style="27" hidden="1" customWidth="1"/>
    <col min="14540" max="14540" width="12.140625" style="27" customWidth="1"/>
    <col min="14541" max="14541" width="9.5703125" style="27" customWidth="1"/>
    <col min="14542" max="14546" width="0" style="27" hidden="1" customWidth="1"/>
    <col min="14547" max="14547" width="12.140625" style="27" customWidth="1"/>
    <col min="14548" max="14548" width="9.5703125" style="27" customWidth="1"/>
    <col min="14549" max="14553" width="0" style="27" hidden="1" customWidth="1"/>
    <col min="14554" max="14554" width="12.140625" style="27" customWidth="1"/>
    <col min="14555" max="14555" width="9.5703125" style="27" customWidth="1"/>
    <col min="14556" max="14560" width="0" style="27" hidden="1" customWidth="1"/>
    <col min="14561" max="14561" width="12.140625" style="27" customWidth="1"/>
    <col min="14562" max="14562" width="9.5703125" style="27" customWidth="1"/>
    <col min="14563" max="14567" width="0" style="27" hidden="1" customWidth="1"/>
    <col min="14568" max="14568" width="12.140625" style="27" customWidth="1"/>
    <col min="14569" max="14569" width="9.5703125" style="27" customWidth="1"/>
    <col min="14570" max="14574" width="0" style="27" hidden="1" customWidth="1"/>
    <col min="14575" max="14575" width="12.140625" style="27" customWidth="1"/>
    <col min="14576" max="14576" width="9.5703125" style="27" customWidth="1"/>
    <col min="14577" max="14581" width="0" style="27" hidden="1" customWidth="1"/>
    <col min="14582" max="14582" width="12.140625" style="27" customWidth="1"/>
    <col min="14583" max="14583" width="9.5703125" style="27" customWidth="1"/>
    <col min="14584" max="14588" width="0" style="27" hidden="1" customWidth="1"/>
    <col min="14589" max="14589" width="12.140625" style="27" customWidth="1"/>
    <col min="14590" max="14590" width="9.5703125" style="27" customWidth="1"/>
    <col min="14591" max="14595" width="0" style="27" hidden="1" customWidth="1"/>
    <col min="14596" max="14596" width="14.5703125" style="27" bestFit="1" customWidth="1"/>
    <col min="14597" max="14597" width="13.85546875" style="27" customWidth="1"/>
    <col min="14598" max="14598" width="14.7109375" style="27" customWidth="1"/>
    <col min="14599" max="14599" width="11.42578125" style="27" customWidth="1"/>
    <col min="14600" max="14600" width="12.85546875" style="27" customWidth="1"/>
    <col min="14601" max="14601" width="15" style="27" bestFit="1" customWidth="1"/>
    <col min="14602" max="14602" width="11.7109375" style="27" customWidth="1"/>
    <col min="14603" max="14603" width="19.140625" style="27" customWidth="1"/>
    <col min="14604" max="14758" width="9.140625" style="27"/>
    <col min="14759" max="14759" width="12.5703125" style="27" customWidth="1"/>
    <col min="14760" max="14760" width="12.7109375" style="27" customWidth="1"/>
    <col min="14761" max="14761" width="9.140625" style="27" customWidth="1"/>
    <col min="14762" max="14762" width="88.7109375" style="27" customWidth="1"/>
    <col min="14763" max="14763" width="15.85546875" style="27" bestFit="1" customWidth="1"/>
    <col min="14764" max="14764" width="10.7109375" style="27" customWidth="1"/>
    <col min="14765" max="14765" width="12.7109375" style="27" customWidth="1"/>
    <col min="14766" max="14766" width="24" style="27" bestFit="1" customWidth="1"/>
    <col min="14767" max="14767" width="10.28515625" style="27" bestFit="1" customWidth="1"/>
    <col min="14768" max="14768" width="11.85546875" style="27" customWidth="1"/>
    <col min="14769" max="14769" width="9.5703125" style="27" customWidth="1"/>
    <col min="14770" max="14774" width="0" style="27" hidden="1" customWidth="1"/>
    <col min="14775" max="14775" width="12.85546875" style="27" customWidth="1"/>
    <col min="14776" max="14776" width="9.5703125" style="27" customWidth="1"/>
    <col min="14777" max="14781" width="0" style="27" hidden="1" customWidth="1"/>
    <col min="14782" max="14782" width="12.140625" style="27" customWidth="1"/>
    <col min="14783" max="14783" width="9.5703125" style="27" customWidth="1"/>
    <col min="14784" max="14788" width="0" style="27" hidden="1" customWidth="1"/>
    <col min="14789" max="14789" width="12.140625" style="27" customWidth="1"/>
    <col min="14790" max="14790" width="9.5703125" style="27" customWidth="1"/>
    <col min="14791" max="14795" width="0" style="27" hidden="1" customWidth="1"/>
    <col min="14796" max="14796" width="12.140625" style="27" customWidth="1"/>
    <col min="14797" max="14797" width="9.5703125" style="27" customWidth="1"/>
    <col min="14798" max="14802" width="0" style="27" hidden="1" customWidth="1"/>
    <col min="14803" max="14803" width="12.140625" style="27" customWidth="1"/>
    <col min="14804" max="14804" width="9.5703125" style="27" customWidth="1"/>
    <col min="14805" max="14809" width="0" style="27" hidden="1" customWidth="1"/>
    <col min="14810" max="14810" width="12.140625" style="27" customWidth="1"/>
    <col min="14811" max="14811" width="9.5703125" style="27" customWidth="1"/>
    <col min="14812" max="14816" width="0" style="27" hidden="1" customWidth="1"/>
    <col min="14817" max="14817" width="12.140625" style="27" customWidth="1"/>
    <col min="14818" max="14818" width="9.5703125" style="27" customWidth="1"/>
    <col min="14819" max="14823" width="0" style="27" hidden="1" customWidth="1"/>
    <col min="14824" max="14824" width="12.140625" style="27" customWidth="1"/>
    <col min="14825" max="14825" width="9.5703125" style="27" customWidth="1"/>
    <col min="14826" max="14830" width="0" style="27" hidden="1" customWidth="1"/>
    <col min="14831" max="14831" width="12.140625" style="27" customWidth="1"/>
    <col min="14832" max="14832" width="9.5703125" style="27" customWidth="1"/>
    <col min="14833" max="14837" width="0" style="27" hidden="1" customWidth="1"/>
    <col min="14838" max="14838" width="12.140625" style="27" customWidth="1"/>
    <col min="14839" max="14839" width="9.5703125" style="27" customWidth="1"/>
    <col min="14840" max="14844" width="0" style="27" hidden="1" customWidth="1"/>
    <col min="14845" max="14845" width="12.140625" style="27" customWidth="1"/>
    <col min="14846" max="14846" width="9.5703125" style="27" customWidth="1"/>
    <col min="14847" max="14851" width="0" style="27" hidden="1" customWidth="1"/>
    <col min="14852" max="14852" width="14.5703125" style="27" bestFit="1" customWidth="1"/>
    <col min="14853" max="14853" width="13.85546875" style="27" customWidth="1"/>
    <col min="14854" max="14854" width="14.7109375" style="27" customWidth="1"/>
    <col min="14855" max="14855" width="11.42578125" style="27" customWidth="1"/>
    <col min="14856" max="14856" width="12.85546875" style="27" customWidth="1"/>
    <col min="14857" max="14857" width="15" style="27" bestFit="1" customWidth="1"/>
    <col min="14858" max="14858" width="11.7109375" style="27" customWidth="1"/>
    <col min="14859" max="14859" width="19.140625" style="27" customWidth="1"/>
    <col min="14860" max="15014" width="9.140625" style="27"/>
    <col min="15015" max="15015" width="12.5703125" style="27" customWidth="1"/>
    <col min="15016" max="15016" width="12.7109375" style="27" customWidth="1"/>
    <col min="15017" max="15017" width="9.140625" style="27" customWidth="1"/>
    <col min="15018" max="15018" width="88.7109375" style="27" customWidth="1"/>
    <col min="15019" max="15019" width="15.85546875" style="27" bestFit="1" customWidth="1"/>
    <col min="15020" max="15020" width="10.7109375" style="27" customWidth="1"/>
    <col min="15021" max="15021" width="12.7109375" style="27" customWidth="1"/>
    <col min="15022" max="15022" width="24" style="27" bestFit="1" customWidth="1"/>
    <col min="15023" max="15023" width="10.28515625" style="27" bestFit="1" customWidth="1"/>
    <col min="15024" max="15024" width="11.85546875" style="27" customWidth="1"/>
    <col min="15025" max="15025" width="9.5703125" style="27" customWidth="1"/>
    <col min="15026" max="15030" width="0" style="27" hidden="1" customWidth="1"/>
    <col min="15031" max="15031" width="12.85546875" style="27" customWidth="1"/>
    <col min="15032" max="15032" width="9.5703125" style="27" customWidth="1"/>
    <col min="15033" max="15037" width="0" style="27" hidden="1" customWidth="1"/>
    <col min="15038" max="15038" width="12.140625" style="27" customWidth="1"/>
    <col min="15039" max="15039" width="9.5703125" style="27" customWidth="1"/>
    <col min="15040" max="15044" width="0" style="27" hidden="1" customWidth="1"/>
    <col min="15045" max="15045" width="12.140625" style="27" customWidth="1"/>
    <col min="15046" max="15046" width="9.5703125" style="27" customWidth="1"/>
    <col min="15047" max="15051" width="0" style="27" hidden="1" customWidth="1"/>
    <col min="15052" max="15052" width="12.140625" style="27" customWidth="1"/>
    <col min="15053" max="15053" width="9.5703125" style="27" customWidth="1"/>
    <col min="15054" max="15058" width="0" style="27" hidden="1" customWidth="1"/>
    <col min="15059" max="15059" width="12.140625" style="27" customWidth="1"/>
    <col min="15060" max="15060" width="9.5703125" style="27" customWidth="1"/>
    <col min="15061" max="15065" width="0" style="27" hidden="1" customWidth="1"/>
    <col min="15066" max="15066" width="12.140625" style="27" customWidth="1"/>
    <col min="15067" max="15067" width="9.5703125" style="27" customWidth="1"/>
    <col min="15068" max="15072" width="0" style="27" hidden="1" customWidth="1"/>
    <col min="15073" max="15073" width="12.140625" style="27" customWidth="1"/>
    <col min="15074" max="15074" width="9.5703125" style="27" customWidth="1"/>
    <col min="15075" max="15079" width="0" style="27" hidden="1" customWidth="1"/>
    <col min="15080" max="15080" width="12.140625" style="27" customWidth="1"/>
    <col min="15081" max="15081" width="9.5703125" style="27" customWidth="1"/>
    <col min="15082" max="15086" width="0" style="27" hidden="1" customWidth="1"/>
    <col min="15087" max="15087" width="12.140625" style="27" customWidth="1"/>
    <col min="15088" max="15088" width="9.5703125" style="27" customWidth="1"/>
    <col min="15089" max="15093" width="0" style="27" hidden="1" customWidth="1"/>
    <col min="15094" max="15094" width="12.140625" style="27" customWidth="1"/>
    <col min="15095" max="15095" width="9.5703125" style="27" customWidth="1"/>
    <col min="15096" max="15100" width="0" style="27" hidden="1" customWidth="1"/>
    <col min="15101" max="15101" width="12.140625" style="27" customWidth="1"/>
    <col min="15102" max="15102" width="9.5703125" style="27" customWidth="1"/>
    <col min="15103" max="15107" width="0" style="27" hidden="1" customWidth="1"/>
    <col min="15108" max="15108" width="14.5703125" style="27" bestFit="1" customWidth="1"/>
    <col min="15109" max="15109" width="13.85546875" style="27" customWidth="1"/>
    <col min="15110" max="15110" width="14.7109375" style="27" customWidth="1"/>
    <col min="15111" max="15111" width="11.42578125" style="27" customWidth="1"/>
    <col min="15112" max="15112" width="12.85546875" style="27" customWidth="1"/>
    <col min="15113" max="15113" width="15" style="27" bestFit="1" customWidth="1"/>
    <col min="15114" max="15114" width="11.7109375" style="27" customWidth="1"/>
    <col min="15115" max="15115" width="19.140625" style="27" customWidth="1"/>
    <col min="15116" max="15270" width="9.140625" style="27"/>
    <col min="15271" max="15271" width="12.5703125" style="27" customWidth="1"/>
    <col min="15272" max="15272" width="12.7109375" style="27" customWidth="1"/>
    <col min="15273" max="15273" width="9.140625" style="27" customWidth="1"/>
    <col min="15274" max="15274" width="88.7109375" style="27" customWidth="1"/>
    <col min="15275" max="15275" width="15.85546875" style="27" bestFit="1" customWidth="1"/>
    <col min="15276" max="15276" width="10.7109375" style="27" customWidth="1"/>
    <col min="15277" max="15277" width="12.7109375" style="27" customWidth="1"/>
    <col min="15278" max="15278" width="24" style="27" bestFit="1" customWidth="1"/>
    <col min="15279" max="15279" width="10.28515625" style="27" bestFit="1" customWidth="1"/>
    <col min="15280" max="15280" width="11.85546875" style="27" customWidth="1"/>
    <col min="15281" max="15281" width="9.5703125" style="27" customWidth="1"/>
    <col min="15282" max="15286" width="0" style="27" hidden="1" customWidth="1"/>
    <col min="15287" max="15287" width="12.85546875" style="27" customWidth="1"/>
    <col min="15288" max="15288" width="9.5703125" style="27" customWidth="1"/>
    <col min="15289" max="15293" width="0" style="27" hidden="1" customWidth="1"/>
    <col min="15294" max="15294" width="12.140625" style="27" customWidth="1"/>
    <col min="15295" max="15295" width="9.5703125" style="27" customWidth="1"/>
    <col min="15296" max="15300" width="0" style="27" hidden="1" customWidth="1"/>
    <col min="15301" max="15301" width="12.140625" style="27" customWidth="1"/>
    <col min="15302" max="15302" width="9.5703125" style="27" customWidth="1"/>
    <col min="15303" max="15307" width="0" style="27" hidden="1" customWidth="1"/>
    <col min="15308" max="15308" width="12.140625" style="27" customWidth="1"/>
    <col min="15309" max="15309" width="9.5703125" style="27" customWidth="1"/>
    <col min="15310" max="15314" width="0" style="27" hidden="1" customWidth="1"/>
    <col min="15315" max="15315" width="12.140625" style="27" customWidth="1"/>
    <col min="15316" max="15316" width="9.5703125" style="27" customWidth="1"/>
    <col min="15317" max="15321" width="0" style="27" hidden="1" customWidth="1"/>
    <col min="15322" max="15322" width="12.140625" style="27" customWidth="1"/>
    <col min="15323" max="15323" width="9.5703125" style="27" customWidth="1"/>
    <col min="15324" max="15328" width="0" style="27" hidden="1" customWidth="1"/>
    <col min="15329" max="15329" width="12.140625" style="27" customWidth="1"/>
    <col min="15330" max="15330" width="9.5703125" style="27" customWidth="1"/>
    <col min="15331" max="15335" width="0" style="27" hidden="1" customWidth="1"/>
    <col min="15336" max="15336" width="12.140625" style="27" customWidth="1"/>
    <col min="15337" max="15337" width="9.5703125" style="27" customWidth="1"/>
    <col min="15338" max="15342" width="0" style="27" hidden="1" customWidth="1"/>
    <col min="15343" max="15343" width="12.140625" style="27" customWidth="1"/>
    <col min="15344" max="15344" width="9.5703125" style="27" customWidth="1"/>
    <col min="15345" max="15349" width="0" style="27" hidden="1" customWidth="1"/>
    <col min="15350" max="15350" width="12.140625" style="27" customWidth="1"/>
    <col min="15351" max="15351" width="9.5703125" style="27" customWidth="1"/>
    <col min="15352" max="15356" width="0" style="27" hidden="1" customWidth="1"/>
    <col min="15357" max="15357" width="12.140625" style="27" customWidth="1"/>
    <col min="15358" max="15358" width="9.5703125" style="27" customWidth="1"/>
    <col min="15359" max="15363" width="0" style="27" hidden="1" customWidth="1"/>
    <col min="15364" max="15364" width="14.5703125" style="27" bestFit="1" customWidth="1"/>
    <col min="15365" max="15365" width="13.85546875" style="27" customWidth="1"/>
    <col min="15366" max="15366" width="14.7109375" style="27" customWidth="1"/>
    <col min="15367" max="15367" width="11.42578125" style="27" customWidth="1"/>
    <col min="15368" max="15368" width="12.85546875" style="27" customWidth="1"/>
    <col min="15369" max="15369" width="15" style="27" bestFit="1" customWidth="1"/>
    <col min="15370" max="15370" width="11.7109375" style="27" customWidth="1"/>
    <col min="15371" max="15371" width="19.140625" style="27" customWidth="1"/>
    <col min="15372" max="15526" width="9.140625" style="27"/>
    <col min="15527" max="15527" width="12.5703125" style="27" customWidth="1"/>
    <col min="15528" max="15528" width="12.7109375" style="27" customWidth="1"/>
    <col min="15529" max="15529" width="9.140625" style="27" customWidth="1"/>
    <col min="15530" max="15530" width="88.7109375" style="27" customWidth="1"/>
    <col min="15531" max="15531" width="15.85546875" style="27" bestFit="1" customWidth="1"/>
    <col min="15532" max="15532" width="10.7109375" style="27" customWidth="1"/>
    <col min="15533" max="15533" width="12.7109375" style="27" customWidth="1"/>
    <col min="15534" max="15534" width="24" style="27" bestFit="1" customWidth="1"/>
    <col min="15535" max="15535" width="10.28515625" style="27" bestFit="1" customWidth="1"/>
    <col min="15536" max="15536" width="11.85546875" style="27" customWidth="1"/>
    <col min="15537" max="15537" width="9.5703125" style="27" customWidth="1"/>
    <col min="15538" max="15542" width="0" style="27" hidden="1" customWidth="1"/>
    <col min="15543" max="15543" width="12.85546875" style="27" customWidth="1"/>
    <col min="15544" max="15544" width="9.5703125" style="27" customWidth="1"/>
    <col min="15545" max="15549" width="0" style="27" hidden="1" customWidth="1"/>
    <col min="15550" max="15550" width="12.140625" style="27" customWidth="1"/>
    <col min="15551" max="15551" width="9.5703125" style="27" customWidth="1"/>
    <col min="15552" max="15556" width="0" style="27" hidden="1" customWidth="1"/>
    <col min="15557" max="15557" width="12.140625" style="27" customWidth="1"/>
    <col min="15558" max="15558" width="9.5703125" style="27" customWidth="1"/>
    <col min="15559" max="15563" width="0" style="27" hidden="1" customWidth="1"/>
    <col min="15564" max="15564" width="12.140625" style="27" customWidth="1"/>
    <col min="15565" max="15565" width="9.5703125" style="27" customWidth="1"/>
    <col min="15566" max="15570" width="0" style="27" hidden="1" customWidth="1"/>
    <col min="15571" max="15571" width="12.140625" style="27" customWidth="1"/>
    <col min="15572" max="15572" width="9.5703125" style="27" customWidth="1"/>
    <col min="15573" max="15577" width="0" style="27" hidden="1" customWidth="1"/>
    <col min="15578" max="15578" width="12.140625" style="27" customWidth="1"/>
    <col min="15579" max="15579" width="9.5703125" style="27" customWidth="1"/>
    <col min="15580" max="15584" width="0" style="27" hidden="1" customWidth="1"/>
    <col min="15585" max="15585" width="12.140625" style="27" customWidth="1"/>
    <col min="15586" max="15586" width="9.5703125" style="27" customWidth="1"/>
    <col min="15587" max="15591" width="0" style="27" hidden="1" customWidth="1"/>
    <col min="15592" max="15592" width="12.140625" style="27" customWidth="1"/>
    <col min="15593" max="15593" width="9.5703125" style="27" customWidth="1"/>
    <col min="15594" max="15598" width="0" style="27" hidden="1" customWidth="1"/>
    <col min="15599" max="15599" width="12.140625" style="27" customWidth="1"/>
    <col min="15600" max="15600" width="9.5703125" style="27" customWidth="1"/>
    <col min="15601" max="15605" width="0" style="27" hidden="1" customWidth="1"/>
    <col min="15606" max="15606" width="12.140625" style="27" customWidth="1"/>
    <col min="15607" max="15607" width="9.5703125" style="27" customWidth="1"/>
    <col min="15608" max="15612" width="0" style="27" hidden="1" customWidth="1"/>
    <col min="15613" max="15613" width="12.140625" style="27" customWidth="1"/>
    <col min="15614" max="15614" width="9.5703125" style="27" customWidth="1"/>
    <col min="15615" max="15619" width="0" style="27" hidden="1" customWidth="1"/>
    <col min="15620" max="15620" width="14.5703125" style="27" bestFit="1" customWidth="1"/>
    <col min="15621" max="15621" width="13.85546875" style="27" customWidth="1"/>
    <col min="15622" max="15622" width="14.7109375" style="27" customWidth="1"/>
    <col min="15623" max="15623" width="11.42578125" style="27" customWidth="1"/>
    <col min="15624" max="15624" width="12.85546875" style="27" customWidth="1"/>
    <col min="15625" max="15625" width="15" style="27" bestFit="1" customWidth="1"/>
    <col min="15626" max="15626" width="11.7109375" style="27" customWidth="1"/>
    <col min="15627" max="15627" width="19.140625" style="27" customWidth="1"/>
    <col min="15628" max="15782" width="9.140625" style="27"/>
    <col min="15783" max="15783" width="12.5703125" style="27" customWidth="1"/>
    <col min="15784" max="15784" width="12.7109375" style="27" customWidth="1"/>
    <col min="15785" max="15785" width="9.140625" style="27" customWidth="1"/>
    <col min="15786" max="15786" width="88.7109375" style="27" customWidth="1"/>
    <col min="15787" max="15787" width="15.85546875" style="27" bestFit="1" customWidth="1"/>
    <col min="15788" max="15788" width="10.7109375" style="27" customWidth="1"/>
    <col min="15789" max="15789" width="12.7109375" style="27" customWidth="1"/>
    <col min="15790" max="15790" width="24" style="27" bestFit="1" customWidth="1"/>
    <col min="15791" max="15791" width="10.28515625" style="27" bestFit="1" customWidth="1"/>
    <col min="15792" max="15792" width="11.85546875" style="27" customWidth="1"/>
    <col min="15793" max="15793" width="9.5703125" style="27" customWidth="1"/>
    <col min="15794" max="15798" width="0" style="27" hidden="1" customWidth="1"/>
    <col min="15799" max="15799" width="12.85546875" style="27" customWidth="1"/>
    <col min="15800" max="15800" width="9.5703125" style="27" customWidth="1"/>
    <col min="15801" max="15805" width="0" style="27" hidden="1" customWidth="1"/>
    <col min="15806" max="15806" width="12.140625" style="27" customWidth="1"/>
    <col min="15807" max="15807" width="9.5703125" style="27" customWidth="1"/>
    <col min="15808" max="15812" width="0" style="27" hidden="1" customWidth="1"/>
    <col min="15813" max="15813" width="12.140625" style="27" customWidth="1"/>
    <col min="15814" max="15814" width="9.5703125" style="27" customWidth="1"/>
    <col min="15815" max="15819" width="0" style="27" hidden="1" customWidth="1"/>
    <col min="15820" max="15820" width="12.140625" style="27" customWidth="1"/>
    <col min="15821" max="15821" width="9.5703125" style="27" customWidth="1"/>
    <col min="15822" max="15826" width="0" style="27" hidden="1" customWidth="1"/>
    <col min="15827" max="15827" width="12.140625" style="27" customWidth="1"/>
    <col min="15828" max="15828" width="9.5703125" style="27" customWidth="1"/>
    <col min="15829" max="15833" width="0" style="27" hidden="1" customWidth="1"/>
    <col min="15834" max="15834" width="12.140625" style="27" customWidth="1"/>
    <col min="15835" max="15835" width="9.5703125" style="27" customWidth="1"/>
    <col min="15836" max="15840" width="0" style="27" hidden="1" customWidth="1"/>
    <col min="15841" max="15841" width="12.140625" style="27" customWidth="1"/>
    <col min="15842" max="15842" width="9.5703125" style="27" customWidth="1"/>
    <col min="15843" max="15847" width="0" style="27" hidden="1" customWidth="1"/>
    <col min="15848" max="15848" width="12.140625" style="27" customWidth="1"/>
    <col min="15849" max="15849" width="9.5703125" style="27" customWidth="1"/>
    <col min="15850" max="15854" width="0" style="27" hidden="1" customWidth="1"/>
    <col min="15855" max="15855" width="12.140625" style="27" customWidth="1"/>
    <col min="15856" max="15856" width="9.5703125" style="27" customWidth="1"/>
    <col min="15857" max="15861" width="0" style="27" hidden="1" customWidth="1"/>
    <col min="15862" max="15862" width="12.140625" style="27" customWidth="1"/>
    <col min="15863" max="15863" width="9.5703125" style="27" customWidth="1"/>
    <col min="15864" max="15868" width="0" style="27" hidden="1" customWidth="1"/>
    <col min="15869" max="15869" width="12.140625" style="27" customWidth="1"/>
    <col min="15870" max="15870" width="9.5703125" style="27" customWidth="1"/>
    <col min="15871" max="15875" width="0" style="27" hidden="1" customWidth="1"/>
    <col min="15876" max="15876" width="14.5703125" style="27" bestFit="1" customWidth="1"/>
    <col min="15877" max="15877" width="13.85546875" style="27" customWidth="1"/>
    <col min="15878" max="15878" width="14.7109375" style="27" customWidth="1"/>
    <col min="15879" max="15879" width="11.42578125" style="27" customWidth="1"/>
    <col min="15880" max="15880" width="12.85546875" style="27" customWidth="1"/>
    <col min="15881" max="15881" width="15" style="27" bestFit="1" customWidth="1"/>
    <col min="15882" max="15882" width="11.7109375" style="27" customWidth="1"/>
    <col min="15883" max="15883" width="19.140625" style="27" customWidth="1"/>
    <col min="15884" max="16038" width="9.140625" style="27"/>
    <col min="16039" max="16039" width="12.5703125" style="27" customWidth="1"/>
    <col min="16040" max="16040" width="12.7109375" style="27" customWidth="1"/>
    <col min="16041" max="16041" width="9.140625" style="27" customWidth="1"/>
    <col min="16042" max="16042" width="88.7109375" style="27" customWidth="1"/>
    <col min="16043" max="16043" width="15.85546875" style="27" bestFit="1" customWidth="1"/>
    <col min="16044" max="16044" width="10.7109375" style="27" customWidth="1"/>
    <col min="16045" max="16045" width="12.7109375" style="27" customWidth="1"/>
    <col min="16046" max="16046" width="24" style="27" bestFit="1" customWidth="1"/>
    <col min="16047" max="16047" width="10.28515625" style="27" bestFit="1" customWidth="1"/>
    <col min="16048" max="16048" width="11.85546875" style="27" customWidth="1"/>
    <col min="16049" max="16049" width="9.5703125" style="27" customWidth="1"/>
    <col min="16050" max="16054" width="0" style="27" hidden="1" customWidth="1"/>
    <col min="16055" max="16055" width="12.85546875" style="27" customWidth="1"/>
    <col min="16056" max="16056" width="9.5703125" style="27" customWidth="1"/>
    <col min="16057" max="16061" width="0" style="27" hidden="1" customWidth="1"/>
    <col min="16062" max="16062" width="12.140625" style="27" customWidth="1"/>
    <col min="16063" max="16063" width="9.5703125" style="27" customWidth="1"/>
    <col min="16064" max="16068" width="0" style="27" hidden="1" customWidth="1"/>
    <col min="16069" max="16069" width="12.140625" style="27" customWidth="1"/>
    <col min="16070" max="16070" width="9.5703125" style="27" customWidth="1"/>
    <col min="16071" max="16075" width="0" style="27" hidden="1" customWidth="1"/>
    <col min="16076" max="16076" width="12.140625" style="27" customWidth="1"/>
    <col min="16077" max="16077" width="9.5703125" style="27" customWidth="1"/>
    <col min="16078" max="16082" width="0" style="27" hidden="1" customWidth="1"/>
    <col min="16083" max="16083" width="12.140625" style="27" customWidth="1"/>
    <col min="16084" max="16084" width="9.5703125" style="27" customWidth="1"/>
    <col min="16085" max="16089" width="0" style="27" hidden="1" customWidth="1"/>
    <col min="16090" max="16090" width="12.140625" style="27" customWidth="1"/>
    <col min="16091" max="16091" width="9.5703125" style="27" customWidth="1"/>
    <col min="16092" max="16096" width="0" style="27" hidden="1" customWidth="1"/>
    <col min="16097" max="16097" width="12.140625" style="27" customWidth="1"/>
    <col min="16098" max="16098" width="9.5703125" style="27" customWidth="1"/>
    <col min="16099" max="16103" width="0" style="27" hidden="1" customWidth="1"/>
    <col min="16104" max="16104" width="12.140625" style="27" customWidth="1"/>
    <col min="16105" max="16105" width="9.5703125" style="27" customWidth="1"/>
    <col min="16106" max="16110" width="0" style="27" hidden="1" customWidth="1"/>
    <col min="16111" max="16111" width="12.140625" style="27" customWidth="1"/>
    <col min="16112" max="16112" width="9.5703125" style="27" customWidth="1"/>
    <col min="16113" max="16117" width="0" style="27" hidden="1" customWidth="1"/>
    <col min="16118" max="16118" width="12.140625" style="27" customWidth="1"/>
    <col min="16119" max="16119" width="9.5703125" style="27" customWidth="1"/>
    <col min="16120" max="16124" width="0" style="27" hidden="1" customWidth="1"/>
    <col min="16125" max="16125" width="12.140625" style="27" customWidth="1"/>
    <col min="16126" max="16126" width="9.5703125" style="27" customWidth="1"/>
    <col min="16127" max="16131" width="0" style="27" hidden="1" customWidth="1"/>
    <col min="16132" max="16132" width="14.5703125" style="27" bestFit="1" customWidth="1"/>
    <col min="16133" max="16133" width="13.85546875" style="27" customWidth="1"/>
    <col min="16134" max="16134" width="14.7109375" style="27" customWidth="1"/>
    <col min="16135" max="16135" width="11.42578125" style="27" customWidth="1"/>
    <col min="16136" max="16136" width="12.85546875" style="27" customWidth="1"/>
    <col min="16137" max="16137" width="15" style="27" bestFit="1" customWidth="1"/>
    <col min="16138" max="16138" width="11.7109375" style="27" customWidth="1"/>
    <col min="16139" max="16139" width="19.140625" style="27" customWidth="1"/>
    <col min="16140" max="16384" width="9.140625" style="27"/>
  </cols>
  <sheetData>
    <row r="1" spans="1:12" ht="30.75" customHeight="1" x14ac:dyDescent="0.25">
      <c r="A1" s="315"/>
      <c r="B1" s="316"/>
      <c r="C1" s="353"/>
      <c r="D1" s="353"/>
      <c r="E1" s="353"/>
      <c r="F1" s="353"/>
      <c r="G1" s="353"/>
      <c r="H1" s="353"/>
      <c r="I1" s="354"/>
    </row>
    <row r="2" spans="1:12" ht="15.75" customHeight="1" x14ac:dyDescent="0.25">
      <c r="A2" s="317"/>
      <c r="B2" s="318"/>
      <c r="C2" s="355"/>
      <c r="D2" s="355"/>
      <c r="E2" s="355"/>
      <c r="F2" s="355"/>
      <c r="G2" s="355"/>
      <c r="H2" s="355"/>
      <c r="I2" s="356"/>
    </row>
    <row r="3" spans="1:12" ht="19.5" customHeight="1" x14ac:dyDescent="0.25">
      <c r="A3" s="317"/>
      <c r="B3" s="318"/>
      <c r="C3" s="357"/>
      <c r="D3" s="357"/>
      <c r="E3" s="357"/>
      <c r="F3" s="357"/>
      <c r="G3" s="357"/>
      <c r="H3" s="357"/>
      <c r="I3" s="358"/>
    </row>
    <row r="4" spans="1:12" ht="15.75" x14ac:dyDescent="0.25">
      <c r="A4" s="317"/>
      <c r="B4" s="318"/>
      <c r="C4" s="319"/>
      <c r="D4" s="320"/>
      <c r="E4" s="321"/>
      <c r="F4" s="322"/>
      <c r="G4" s="321"/>
      <c r="H4" s="321"/>
      <c r="I4" s="323"/>
    </row>
    <row r="5" spans="1:12" s="35" customFormat="1" ht="25.5" customHeight="1" x14ac:dyDescent="0.25">
      <c r="A5" s="31" t="s">
        <v>12</v>
      </c>
      <c r="B5" s="32"/>
      <c r="C5" s="33"/>
      <c r="D5" s="34" t="s">
        <v>139</v>
      </c>
      <c r="E5" s="28"/>
      <c r="F5" s="29"/>
      <c r="G5" s="28"/>
      <c r="H5" s="28"/>
      <c r="I5" s="30"/>
    </row>
    <row r="6" spans="1:12" s="35" customFormat="1" ht="25.5" customHeight="1" x14ac:dyDescent="0.25">
      <c r="A6" s="36" t="s">
        <v>13</v>
      </c>
      <c r="B6" s="37"/>
      <c r="C6" s="33"/>
      <c r="D6" s="34" t="s">
        <v>140</v>
      </c>
      <c r="E6" s="28"/>
      <c r="F6" s="359" t="s">
        <v>1224</v>
      </c>
      <c r="G6" s="359"/>
      <c r="H6" s="38" t="e">
        <f>G457</f>
        <v>#VALUE!</v>
      </c>
      <c r="I6" s="39"/>
    </row>
    <row r="7" spans="1:12" s="35" customFormat="1" ht="25.5" customHeight="1" thickBot="1" x14ac:dyDescent="0.3">
      <c r="A7" s="360" t="s">
        <v>14</v>
      </c>
      <c r="B7" s="361"/>
      <c r="C7" s="40"/>
      <c r="D7" s="41" t="s">
        <v>1279</v>
      </c>
      <c r="E7" s="42"/>
      <c r="F7" s="362"/>
      <c r="G7" s="362"/>
      <c r="H7" s="43"/>
      <c r="I7" s="44"/>
    </row>
    <row r="8" spans="1:12" ht="16.5" hidden="1" customHeight="1" thickBot="1" x14ac:dyDescent="0.3">
      <c r="A8" s="45"/>
      <c r="B8" s="46"/>
      <c r="C8" s="47"/>
      <c r="E8" s="49"/>
      <c r="F8" s="50"/>
      <c r="G8" s="49"/>
      <c r="H8" s="49"/>
      <c r="I8" s="51"/>
    </row>
    <row r="9" spans="1:12" s="60" customFormat="1" ht="36.75" customHeight="1" thickBot="1" x14ac:dyDescent="0.3">
      <c r="A9" s="1" t="s">
        <v>1228</v>
      </c>
      <c r="B9" s="52" t="s">
        <v>16</v>
      </c>
      <c r="C9" s="53" t="s">
        <v>0</v>
      </c>
      <c r="D9" s="54" t="s">
        <v>17</v>
      </c>
      <c r="E9" s="55" t="s">
        <v>18</v>
      </c>
      <c r="F9" s="56" t="s">
        <v>19</v>
      </c>
      <c r="G9" s="57" t="s">
        <v>20</v>
      </c>
      <c r="H9" s="58" t="s">
        <v>21</v>
      </c>
      <c r="I9" s="59" t="s">
        <v>22</v>
      </c>
    </row>
    <row r="10" spans="1:12" s="67" customFormat="1" ht="20.25" customHeight="1" thickTop="1" thickBot="1" x14ac:dyDescent="0.3">
      <c r="A10" s="61">
        <v>1</v>
      </c>
      <c r="B10" s="62"/>
      <c r="C10" s="63"/>
      <c r="D10" s="64" t="s">
        <v>23</v>
      </c>
      <c r="E10" s="65">
        <f>E11</f>
        <v>0</v>
      </c>
      <c r="F10" s="65"/>
      <c r="G10" s="65"/>
      <c r="H10" s="65"/>
      <c r="I10" s="66" t="e">
        <f>E10/$G$455</f>
        <v>#DIV/0!</v>
      </c>
    </row>
    <row r="11" spans="1:12" ht="20.25" customHeight="1" outlineLevel="1" x14ac:dyDescent="0.25">
      <c r="A11" s="339" t="s">
        <v>24</v>
      </c>
      <c r="B11" s="340"/>
      <c r="C11" s="340"/>
      <c r="D11" s="68" t="s">
        <v>25</v>
      </c>
      <c r="E11" s="69">
        <f>SUM(H12:H33)</f>
        <v>0</v>
      </c>
      <c r="F11" s="70"/>
      <c r="G11" s="70"/>
      <c r="H11" s="71"/>
      <c r="I11" s="72" t="e">
        <f>E11/$G$455</f>
        <v>#DIV/0!</v>
      </c>
      <c r="J11" s="73"/>
      <c r="K11" s="73"/>
    </row>
    <row r="12" spans="1:12" ht="30" outlineLevel="1" x14ac:dyDescent="0.2">
      <c r="A12" s="2" t="s">
        <v>26</v>
      </c>
      <c r="B12" s="74" t="s">
        <v>1210</v>
      </c>
      <c r="C12" s="75">
        <v>10107</v>
      </c>
      <c r="D12" s="76" t="s">
        <v>1076</v>
      </c>
      <c r="E12" s="77" t="s">
        <v>7</v>
      </c>
      <c r="F12" s="78">
        <v>1589</v>
      </c>
      <c r="G12" s="324"/>
      <c r="H12" s="3">
        <f>ROUND(F12*G12,2)</f>
        <v>0</v>
      </c>
      <c r="I12" s="79" t="e">
        <f>H12/$G$455</f>
        <v>#DIV/0!</v>
      </c>
      <c r="L12" s="73"/>
    </row>
    <row r="13" spans="1:12" outlineLevel="1" x14ac:dyDescent="0.25">
      <c r="A13" s="2" t="s">
        <v>27</v>
      </c>
      <c r="B13" s="11" t="s">
        <v>1207</v>
      </c>
      <c r="C13" s="75" t="s">
        <v>1071</v>
      </c>
      <c r="D13" s="76" t="s">
        <v>1072</v>
      </c>
      <c r="E13" s="77" t="s">
        <v>5</v>
      </c>
      <c r="F13" s="78">
        <v>1000</v>
      </c>
      <c r="G13" s="324"/>
      <c r="H13" s="3">
        <f t="shared" ref="H13:H33" si="0">ROUND(F13*G13,2)</f>
        <v>0</v>
      </c>
      <c r="I13" s="79" t="e">
        <f>H13/$G$455</f>
        <v>#DIV/0!</v>
      </c>
      <c r="L13" s="73"/>
    </row>
    <row r="14" spans="1:12" ht="30" outlineLevel="1" x14ac:dyDescent="0.25">
      <c r="A14" s="2" t="s">
        <v>215</v>
      </c>
      <c r="B14" s="11" t="s">
        <v>1207</v>
      </c>
      <c r="C14" s="75" t="s">
        <v>1073</v>
      </c>
      <c r="D14" s="76" t="s">
        <v>1074</v>
      </c>
      <c r="E14" s="77" t="s">
        <v>5</v>
      </c>
      <c r="F14" s="78">
        <v>1000</v>
      </c>
      <c r="G14" s="324"/>
      <c r="H14" s="3">
        <f t="shared" si="0"/>
        <v>0</v>
      </c>
      <c r="I14" s="79" t="e">
        <f>H14/$G$455</f>
        <v>#DIV/0!</v>
      </c>
      <c r="L14" s="73"/>
    </row>
    <row r="15" spans="1:12" ht="30" outlineLevel="1" x14ac:dyDescent="0.25">
      <c r="A15" s="2" t="s">
        <v>28</v>
      </c>
      <c r="B15" s="11" t="s">
        <v>1207</v>
      </c>
      <c r="C15" s="75" t="s">
        <v>1061</v>
      </c>
      <c r="D15" s="76" t="s">
        <v>1062</v>
      </c>
      <c r="E15" s="77" t="s">
        <v>5</v>
      </c>
      <c r="F15" s="78">
        <v>800</v>
      </c>
      <c r="G15" s="324"/>
      <c r="H15" s="3">
        <f t="shared" si="0"/>
        <v>0</v>
      </c>
      <c r="I15" s="79" t="e">
        <f>H15/$G$455</f>
        <v>#DIV/0!</v>
      </c>
      <c r="L15" s="73"/>
    </row>
    <row r="16" spans="1:12" ht="30" outlineLevel="1" x14ac:dyDescent="0.25">
      <c r="A16" s="2" t="s">
        <v>29</v>
      </c>
      <c r="B16" s="11" t="s">
        <v>1207</v>
      </c>
      <c r="C16" s="75" t="s">
        <v>1063</v>
      </c>
      <c r="D16" s="76" t="s">
        <v>1064</v>
      </c>
      <c r="E16" s="77" t="s">
        <v>5</v>
      </c>
      <c r="F16" s="78">
        <v>200</v>
      </c>
      <c r="G16" s="324"/>
      <c r="H16" s="3">
        <f t="shared" si="0"/>
        <v>0</v>
      </c>
      <c r="I16" s="79" t="e">
        <f>H16/$G$455</f>
        <v>#DIV/0!</v>
      </c>
      <c r="L16" s="73"/>
    </row>
    <row r="17" spans="1:12" ht="30" outlineLevel="1" x14ac:dyDescent="0.25">
      <c r="A17" s="2" t="s">
        <v>216</v>
      </c>
      <c r="B17" s="11" t="s">
        <v>1207</v>
      </c>
      <c r="C17" s="75" t="s">
        <v>1059</v>
      </c>
      <c r="D17" s="76" t="s">
        <v>1060</v>
      </c>
      <c r="E17" s="77" t="s">
        <v>5</v>
      </c>
      <c r="F17" s="78">
        <v>3500</v>
      </c>
      <c r="G17" s="324"/>
      <c r="H17" s="3">
        <f t="shared" si="0"/>
        <v>0</v>
      </c>
      <c r="I17" s="79" t="e">
        <f>H17/$G$455</f>
        <v>#DIV/0!</v>
      </c>
      <c r="L17" s="73"/>
    </row>
    <row r="18" spans="1:12" outlineLevel="1" x14ac:dyDescent="0.25">
      <c r="A18" s="2" t="s">
        <v>30</v>
      </c>
      <c r="B18" s="11" t="s">
        <v>1075</v>
      </c>
      <c r="C18" s="75" t="s">
        <v>145</v>
      </c>
      <c r="D18" s="76" t="s">
        <v>1121</v>
      </c>
      <c r="E18" s="77" t="s">
        <v>5</v>
      </c>
      <c r="F18" s="78">
        <v>2500</v>
      </c>
      <c r="G18" s="324"/>
      <c r="H18" s="3">
        <f t="shared" si="0"/>
        <v>0</v>
      </c>
      <c r="I18" s="79" t="e">
        <f>H18/$G$455</f>
        <v>#DIV/0!</v>
      </c>
      <c r="L18" s="73"/>
    </row>
    <row r="19" spans="1:12" outlineLevel="1" x14ac:dyDescent="0.25">
      <c r="A19" s="2" t="s">
        <v>40</v>
      </c>
      <c r="B19" s="14" t="s">
        <v>1075</v>
      </c>
      <c r="C19" s="75" t="s">
        <v>1115</v>
      </c>
      <c r="D19" s="76" t="s">
        <v>1116</v>
      </c>
      <c r="E19" s="77" t="s">
        <v>5</v>
      </c>
      <c r="F19" s="78">
        <v>660</v>
      </c>
      <c r="G19" s="324"/>
      <c r="H19" s="3">
        <f t="shared" si="0"/>
        <v>0</v>
      </c>
      <c r="I19" s="79" t="e">
        <f>H19/$G$455</f>
        <v>#DIV/0!</v>
      </c>
      <c r="L19" s="73"/>
    </row>
    <row r="20" spans="1:12" outlineLevel="1" x14ac:dyDescent="0.2">
      <c r="A20" s="2" t="s">
        <v>41</v>
      </c>
      <c r="B20" s="80" t="s">
        <v>1210</v>
      </c>
      <c r="C20" s="75">
        <v>76001</v>
      </c>
      <c r="D20" s="76" t="s">
        <v>1089</v>
      </c>
      <c r="E20" s="77" t="s">
        <v>507</v>
      </c>
      <c r="F20" s="78">
        <v>160</v>
      </c>
      <c r="G20" s="324"/>
      <c r="H20" s="3">
        <f t="shared" si="0"/>
        <v>0</v>
      </c>
      <c r="I20" s="79" t="e">
        <f>H20/$G$455</f>
        <v>#DIV/0!</v>
      </c>
      <c r="L20" s="73"/>
    </row>
    <row r="21" spans="1:12" outlineLevel="1" x14ac:dyDescent="0.25">
      <c r="A21" s="2" t="s">
        <v>42</v>
      </c>
      <c r="B21" s="21" t="s">
        <v>1075</v>
      </c>
      <c r="C21" s="75" t="s">
        <v>1119</v>
      </c>
      <c r="D21" s="76" t="s">
        <v>1120</v>
      </c>
      <c r="E21" s="77" t="s">
        <v>5</v>
      </c>
      <c r="F21" s="78">
        <v>5000</v>
      </c>
      <c r="G21" s="324"/>
      <c r="H21" s="3">
        <f t="shared" si="0"/>
        <v>0</v>
      </c>
      <c r="I21" s="79" t="e">
        <f>H21/$G$455</f>
        <v>#DIV/0!</v>
      </c>
      <c r="L21" s="73"/>
    </row>
    <row r="22" spans="1:12" outlineLevel="1" x14ac:dyDescent="0.2">
      <c r="A22" s="2" t="s">
        <v>43</v>
      </c>
      <c r="B22" s="81" t="s">
        <v>1210</v>
      </c>
      <c r="C22" s="75">
        <v>105032</v>
      </c>
      <c r="D22" s="76" t="s">
        <v>1097</v>
      </c>
      <c r="E22" s="77" t="s">
        <v>4</v>
      </c>
      <c r="F22" s="78">
        <v>3000</v>
      </c>
      <c r="G22" s="324"/>
      <c r="H22" s="3">
        <f t="shared" si="0"/>
        <v>0</v>
      </c>
      <c r="I22" s="79" t="e">
        <f>H22/$G$455</f>
        <v>#DIV/0!</v>
      </c>
      <c r="L22" s="73"/>
    </row>
    <row r="23" spans="1:12" outlineLevel="1" x14ac:dyDescent="0.2">
      <c r="A23" s="2" t="s">
        <v>44</v>
      </c>
      <c r="B23" s="80" t="s">
        <v>1210</v>
      </c>
      <c r="C23" s="75">
        <v>106032</v>
      </c>
      <c r="D23" s="76" t="s">
        <v>1098</v>
      </c>
      <c r="E23" s="77" t="s">
        <v>4</v>
      </c>
      <c r="F23" s="78">
        <v>100</v>
      </c>
      <c r="G23" s="324"/>
      <c r="H23" s="3">
        <f t="shared" si="0"/>
        <v>0</v>
      </c>
      <c r="I23" s="79" t="e">
        <f>H23/$G$455</f>
        <v>#DIV/0!</v>
      </c>
      <c r="L23" s="73"/>
    </row>
    <row r="24" spans="1:12" outlineLevel="1" x14ac:dyDescent="0.25">
      <c r="A24" s="2" t="s">
        <v>45</v>
      </c>
      <c r="B24" s="15" t="s">
        <v>1075</v>
      </c>
      <c r="C24" s="75" t="s">
        <v>1117</v>
      </c>
      <c r="D24" s="76" t="s">
        <v>1118</v>
      </c>
      <c r="E24" s="77" t="s">
        <v>5</v>
      </c>
      <c r="F24" s="78">
        <v>1250</v>
      </c>
      <c r="G24" s="324"/>
      <c r="H24" s="3">
        <f t="shared" si="0"/>
        <v>0</v>
      </c>
      <c r="I24" s="79" t="e">
        <f>H24/$G$455</f>
        <v>#DIV/0!</v>
      </c>
      <c r="L24" s="73"/>
    </row>
    <row r="25" spans="1:12" outlineLevel="1" x14ac:dyDescent="0.25">
      <c r="A25" s="2" t="s">
        <v>46</v>
      </c>
      <c r="B25" s="11" t="s">
        <v>1075</v>
      </c>
      <c r="C25" s="75" t="s">
        <v>1107</v>
      </c>
      <c r="D25" s="76" t="s">
        <v>1108</v>
      </c>
      <c r="E25" s="77" t="s">
        <v>7</v>
      </c>
      <c r="F25" s="78">
        <v>5</v>
      </c>
      <c r="G25" s="324"/>
      <c r="H25" s="3">
        <f t="shared" si="0"/>
        <v>0</v>
      </c>
      <c r="I25" s="79" t="e">
        <f>H25/$G$455</f>
        <v>#DIV/0!</v>
      </c>
      <c r="L25" s="73"/>
    </row>
    <row r="26" spans="1:12" ht="30" outlineLevel="1" x14ac:dyDescent="0.25">
      <c r="A26" s="2" t="s">
        <v>47</v>
      </c>
      <c r="B26" s="11" t="s">
        <v>1207</v>
      </c>
      <c r="C26" s="75" t="s">
        <v>1057</v>
      </c>
      <c r="D26" s="76" t="s">
        <v>1058</v>
      </c>
      <c r="E26" s="77" t="s">
        <v>5</v>
      </c>
      <c r="F26" s="78">
        <v>2500</v>
      </c>
      <c r="G26" s="324"/>
      <c r="H26" s="3">
        <f t="shared" si="0"/>
        <v>0</v>
      </c>
      <c r="I26" s="79" t="e">
        <f>H26/$G$455</f>
        <v>#DIV/0!</v>
      </c>
      <c r="L26" s="73"/>
    </row>
    <row r="27" spans="1:12" outlineLevel="1" x14ac:dyDescent="0.25">
      <c r="A27" s="2" t="s">
        <v>48</v>
      </c>
      <c r="B27" s="11" t="s">
        <v>1075</v>
      </c>
      <c r="C27" s="75" t="s">
        <v>1111</v>
      </c>
      <c r="D27" s="76" t="s">
        <v>1112</v>
      </c>
      <c r="E27" s="77" t="s">
        <v>5</v>
      </c>
      <c r="F27" s="78">
        <v>1000</v>
      </c>
      <c r="G27" s="324"/>
      <c r="H27" s="3">
        <f t="shared" si="0"/>
        <v>0</v>
      </c>
      <c r="I27" s="79" t="e">
        <f>H27/$G$455</f>
        <v>#DIV/0!</v>
      </c>
      <c r="L27" s="73"/>
    </row>
    <row r="28" spans="1:12" outlineLevel="1" x14ac:dyDescent="0.25">
      <c r="A28" s="2" t="s">
        <v>49</v>
      </c>
      <c r="B28" s="11" t="s">
        <v>1207</v>
      </c>
      <c r="C28" s="75" t="s">
        <v>1067</v>
      </c>
      <c r="D28" s="76" t="s">
        <v>1068</v>
      </c>
      <c r="E28" s="77" t="s">
        <v>4</v>
      </c>
      <c r="F28" s="78">
        <v>18700</v>
      </c>
      <c r="G28" s="324"/>
      <c r="H28" s="3">
        <f t="shared" si="0"/>
        <v>0</v>
      </c>
      <c r="I28" s="79" t="e">
        <f>H28/$G$455</f>
        <v>#DIV/0!</v>
      </c>
      <c r="L28" s="73"/>
    </row>
    <row r="29" spans="1:12" outlineLevel="1" x14ac:dyDescent="0.25">
      <c r="A29" s="2" t="s">
        <v>194</v>
      </c>
      <c r="B29" s="11" t="s">
        <v>1075</v>
      </c>
      <c r="C29" s="75" t="s">
        <v>147</v>
      </c>
      <c r="D29" s="76" t="s">
        <v>1125</v>
      </c>
      <c r="E29" s="77" t="s">
        <v>507</v>
      </c>
      <c r="F29" s="78">
        <v>600</v>
      </c>
      <c r="G29" s="324"/>
      <c r="H29" s="3">
        <f t="shared" si="0"/>
        <v>0</v>
      </c>
      <c r="I29" s="79" t="e">
        <f>H29/$G$455</f>
        <v>#DIV/0!</v>
      </c>
      <c r="L29" s="73"/>
    </row>
    <row r="30" spans="1:12" ht="30" outlineLevel="1" x14ac:dyDescent="0.25">
      <c r="A30" s="2" t="s">
        <v>217</v>
      </c>
      <c r="B30" s="11" t="s">
        <v>1075</v>
      </c>
      <c r="C30" s="75" t="s">
        <v>1113</v>
      </c>
      <c r="D30" s="76" t="s">
        <v>1114</v>
      </c>
      <c r="E30" s="77" t="s">
        <v>4</v>
      </c>
      <c r="F30" s="78">
        <v>2125</v>
      </c>
      <c r="G30" s="324"/>
      <c r="H30" s="3">
        <f t="shared" si="0"/>
        <v>0</v>
      </c>
      <c r="I30" s="79" t="e">
        <f>H30/$G$455</f>
        <v>#DIV/0!</v>
      </c>
      <c r="L30" s="73"/>
    </row>
    <row r="31" spans="1:12" ht="30" outlineLevel="1" x14ac:dyDescent="0.25">
      <c r="A31" s="2" t="s">
        <v>195</v>
      </c>
      <c r="B31" s="11" t="s">
        <v>1207</v>
      </c>
      <c r="C31" s="75" t="s">
        <v>1065</v>
      </c>
      <c r="D31" s="76" t="s">
        <v>1066</v>
      </c>
      <c r="E31" s="77" t="s">
        <v>507</v>
      </c>
      <c r="F31" s="78">
        <v>425</v>
      </c>
      <c r="G31" s="324"/>
      <c r="H31" s="3">
        <f t="shared" si="0"/>
        <v>0</v>
      </c>
      <c r="I31" s="79" t="e">
        <f>H31/$G$455</f>
        <v>#DIV/0!</v>
      </c>
      <c r="L31" s="73"/>
    </row>
    <row r="32" spans="1:12" outlineLevel="1" x14ac:dyDescent="0.25">
      <c r="A32" s="2" t="s">
        <v>196</v>
      </c>
      <c r="B32" s="11" t="s">
        <v>1075</v>
      </c>
      <c r="C32" s="75" t="s">
        <v>146</v>
      </c>
      <c r="D32" s="76" t="s">
        <v>1124</v>
      </c>
      <c r="E32" s="77" t="s">
        <v>507</v>
      </c>
      <c r="F32" s="78">
        <v>1250</v>
      </c>
      <c r="G32" s="324"/>
      <c r="H32" s="3">
        <f t="shared" si="0"/>
        <v>0</v>
      </c>
      <c r="I32" s="79" t="e">
        <f>H32/$G$455</f>
        <v>#DIV/0!</v>
      </c>
      <c r="L32" s="73"/>
    </row>
    <row r="33" spans="1:12" ht="15.75" outlineLevel="1" thickBot="1" x14ac:dyDescent="0.3">
      <c r="A33" s="2" t="s">
        <v>494</v>
      </c>
      <c r="B33" s="11" t="s">
        <v>1075</v>
      </c>
      <c r="C33" s="75" t="s">
        <v>1122</v>
      </c>
      <c r="D33" s="76" t="s">
        <v>1123</v>
      </c>
      <c r="E33" s="82" t="s">
        <v>5</v>
      </c>
      <c r="F33" s="83">
        <v>260</v>
      </c>
      <c r="G33" s="325"/>
      <c r="H33" s="17">
        <f t="shared" si="0"/>
        <v>0</v>
      </c>
      <c r="I33" s="84" t="e">
        <f>H33/$G$455</f>
        <v>#DIV/0!</v>
      </c>
      <c r="L33" s="73"/>
    </row>
    <row r="34" spans="1:12" s="67" customFormat="1" ht="20.25" customHeight="1" thickBot="1" x14ac:dyDescent="0.3">
      <c r="A34" s="85">
        <v>2</v>
      </c>
      <c r="B34" s="86"/>
      <c r="C34" s="87"/>
      <c r="D34" s="88" t="s">
        <v>210</v>
      </c>
      <c r="E34" s="89">
        <f>E35</f>
        <v>0</v>
      </c>
      <c r="F34" s="89"/>
      <c r="G34" s="89"/>
      <c r="H34" s="89"/>
      <c r="I34" s="66" t="e">
        <f>E34/$G$455</f>
        <v>#DIV/0!</v>
      </c>
      <c r="J34" s="27"/>
      <c r="K34" s="27"/>
      <c r="L34" s="73"/>
    </row>
    <row r="35" spans="1:12" ht="20.25" customHeight="1" outlineLevel="1" x14ac:dyDescent="0.25">
      <c r="A35" s="346" t="s">
        <v>31</v>
      </c>
      <c r="B35" s="345"/>
      <c r="C35" s="345"/>
      <c r="D35" s="90" t="s">
        <v>210</v>
      </c>
      <c r="E35" s="69">
        <f>SUM(H36:H41)</f>
        <v>0</v>
      </c>
      <c r="F35" s="70"/>
      <c r="G35" s="70"/>
      <c r="H35" s="71"/>
      <c r="I35" s="72" t="e">
        <f>E35/$G$455</f>
        <v>#DIV/0!</v>
      </c>
      <c r="L35" s="73"/>
    </row>
    <row r="36" spans="1:12" outlineLevel="1" x14ac:dyDescent="0.25">
      <c r="A36" s="2" t="s">
        <v>218</v>
      </c>
      <c r="B36" s="11" t="s">
        <v>1207</v>
      </c>
      <c r="C36" s="75" t="s">
        <v>1011</v>
      </c>
      <c r="D36" s="76" t="s">
        <v>1012</v>
      </c>
      <c r="E36" s="77" t="s">
        <v>7</v>
      </c>
      <c r="F36" s="78">
        <v>50</v>
      </c>
      <c r="G36" s="324"/>
      <c r="H36" s="3">
        <f t="shared" ref="H36:H41" si="1">ROUND(F36*G36,2)</f>
        <v>0</v>
      </c>
      <c r="I36" s="79" t="e">
        <f>H36/$G$455</f>
        <v>#DIV/0!</v>
      </c>
      <c r="L36" s="73"/>
    </row>
    <row r="37" spans="1:12" ht="30" outlineLevel="1" x14ac:dyDescent="0.25">
      <c r="A37" s="2" t="s">
        <v>50</v>
      </c>
      <c r="B37" s="11" t="s">
        <v>1207</v>
      </c>
      <c r="C37" s="75" t="s">
        <v>1015</v>
      </c>
      <c r="D37" s="76" t="s">
        <v>1016</v>
      </c>
      <c r="E37" s="77" t="s">
        <v>5</v>
      </c>
      <c r="F37" s="78">
        <v>771.35</v>
      </c>
      <c r="G37" s="324"/>
      <c r="H37" s="3">
        <f t="shared" si="1"/>
        <v>0</v>
      </c>
      <c r="I37" s="79" t="e">
        <f>H37/$G$455</f>
        <v>#DIV/0!</v>
      </c>
      <c r="L37" s="73"/>
    </row>
    <row r="38" spans="1:12" ht="30" outlineLevel="1" x14ac:dyDescent="0.25">
      <c r="A38" s="2" t="s">
        <v>489</v>
      </c>
      <c r="B38" s="11" t="s">
        <v>1207</v>
      </c>
      <c r="C38" s="75" t="s">
        <v>1017</v>
      </c>
      <c r="D38" s="76" t="s">
        <v>1018</v>
      </c>
      <c r="E38" s="77" t="s">
        <v>7</v>
      </c>
      <c r="F38" s="78">
        <v>35.909999999999997</v>
      </c>
      <c r="G38" s="324"/>
      <c r="H38" s="3">
        <f t="shared" si="1"/>
        <v>0</v>
      </c>
      <c r="I38" s="79" t="e">
        <f>H38/$G$455</f>
        <v>#DIV/0!</v>
      </c>
      <c r="L38" s="73"/>
    </row>
    <row r="39" spans="1:12" outlineLevel="1" x14ac:dyDescent="0.2">
      <c r="A39" s="7" t="s">
        <v>490</v>
      </c>
      <c r="B39" s="74" t="s">
        <v>1210</v>
      </c>
      <c r="C39" s="91">
        <v>10471</v>
      </c>
      <c r="D39" s="92" t="s">
        <v>1077</v>
      </c>
      <c r="E39" s="93" t="s">
        <v>7</v>
      </c>
      <c r="F39" s="94">
        <v>5.14</v>
      </c>
      <c r="G39" s="324"/>
      <c r="H39" s="3">
        <f t="shared" si="1"/>
        <v>0</v>
      </c>
      <c r="I39" s="79" t="e">
        <f>H39/$G$455</f>
        <v>#DIV/0!</v>
      </c>
      <c r="L39" s="73"/>
    </row>
    <row r="40" spans="1:12" outlineLevel="1" x14ac:dyDescent="0.25">
      <c r="A40" s="8" t="s">
        <v>491</v>
      </c>
      <c r="B40" s="13" t="s">
        <v>499</v>
      </c>
      <c r="C40" s="95" t="s">
        <v>1211</v>
      </c>
      <c r="D40" s="96" t="s">
        <v>1212</v>
      </c>
      <c r="E40" s="97" t="s">
        <v>5</v>
      </c>
      <c r="F40" s="98">
        <v>53.25</v>
      </c>
      <c r="G40" s="324"/>
      <c r="H40" s="3">
        <f t="shared" si="1"/>
        <v>0</v>
      </c>
      <c r="I40" s="79" t="e">
        <f>H40/$G$455</f>
        <v>#DIV/0!</v>
      </c>
      <c r="L40" s="73"/>
    </row>
    <row r="41" spans="1:12" ht="15.75" outlineLevel="1" thickBot="1" x14ac:dyDescent="0.3">
      <c r="A41" s="2" t="s">
        <v>500</v>
      </c>
      <c r="B41" s="11" t="s">
        <v>1207</v>
      </c>
      <c r="C41" s="75" t="s">
        <v>1013</v>
      </c>
      <c r="D41" s="76" t="s">
        <v>1014</v>
      </c>
      <c r="E41" s="82" t="s">
        <v>7</v>
      </c>
      <c r="F41" s="83">
        <v>25</v>
      </c>
      <c r="G41" s="325"/>
      <c r="H41" s="18">
        <f t="shared" si="1"/>
        <v>0</v>
      </c>
      <c r="I41" s="99" t="e">
        <f>H41/$G$455</f>
        <v>#DIV/0!</v>
      </c>
      <c r="L41" s="73"/>
    </row>
    <row r="42" spans="1:12" s="67" customFormat="1" ht="20.25" customHeight="1" thickBot="1" x14ac:dyDescent="0.3">
      <c r="A42" s="85">
        <v>3</v>
      </c>
      <c r="B42" s="86"/>
      <c r="C42" s="87"/>
      <c r="D42" s="88" t="s">
        <v>211</v>
      </c>
      <c r="E42" s="89">
        <f>E43</f>
        <v>0</v>
      </c>
      <c r="F42" s="89"/>
      <c r="G42" s="89"/>
      <c r="H42" s="100"/>
      <c r="I42" s="101" t="e">
        <f>E42/$G$455</f>
        <v>#DIV/0!</v>
      </c>
      <c r="J42" s="27"/>
      <c r="K42" s="27"/>
      <c r="L42" s="73"/>
    </row>
    <row r="43" spans="1:12" ht="20.25" customHeight="1" outlineLevel="1" x14ac:dyDescent="0.25">
      <c r="A43" s="346" t="s">
        <v>32</v>
      </c>
      <c r="B43" s="345"/>
      <c r="C43" s="345"/>
      <c r="D43" s="90" t="s">
        <v>10</v>
      </c>
      <c r="E43" s="69">
        <f>SUM(H44:H71)</f>
        <v>0</v>
      </c>
      <c r="F43" s="70"/>
      <c r="G43" s="70"/>
      <c r="H43" s="71"/>
      <c r="I43" s="72" t="e">
        <f>E43/$G$455</f>
        <v>#DIV/0!</v>
      </c>
      <c r="L43" s="73"/>
    </row>
    <row r="44" spans="1:12" outlineLevel="1" x14ac:dyDescent="0.25">
      <c r="A44" s="2" t="s">
        <v>51</v>
      </c>
      <c r="B44" s="11" t="s">
        <v>1207</v>
      </c>
      <c r="C44" s="75" t="s">
        <v>561</v>
      </c>
      <c r="D44" s="76" t="s">
        <v>562</v>
      </c>
      <c r="E44" s="77" t="s">
        <v>528</v>
      </c>
      <c r="F44" s="78">
        <v>88.3</v>
      </c>
      <c r="G44" s="324"/>
      <c r="H44" s="3">
        <f t="shared" ref="H44:H71" si="2">ROUND(F44*G44,2)</f>
        <v>0</v>
      </c>
      <c r="I44" s="79" t="e">
        <f>H44/$G$455</f>
        <v>#DIV/0!</v>
      </c>
      <c r="L44" s="73"/>
    </row>
    <row r="45" spans="1:12" outlineLevel="1" x14ac:dyDescent="0.25">
      <c r="A45" s="2" t="s">
        <v>52</v>
      </c>
      <c r="B45" s="11" t="s">
        <v>1207</v>
      </c>
      <c r="C45" s="75" t="s">
        <v>563</v>
      </c>
      <c r="D45" s="76" t="s">
        <v>564</v>
      </c>
      <c r="E45" s="77" t="s">
        <v>4</v>
      </c>
      <c r="F45" s="78">
        <v>7.5</v>
      </c>
      <c r="G45" s="324"/>
      <c r="H45" s="3">
        <f t="shared" si="2"/>
        <v>0</v>
      </c>
      <c r="I45" s="79" t="e">
        <f>H45/$G$455</f>
        <v>#DIV/0!</v>
      </c>
      <c r="L45" s="73"/>
    </row>
    <row r="46" spans="1:12" outlineLevel="1" x14ac:dyDescent="0.25">
      <c r="A46" s="2" t="s">
        <v>53</v>
      </c>
      <c r="B46" s="11" t="s">
        <v>1207</v>
      </c>
      <c r="C46" s="75" t="s">
        <v>565</v>
      </c>
      <c r="D46" s="76" t="s">
        <v>566</v>
      </c>
      <c r="E46" s="77" t="s">
        <v>4</v>
      </c>
      <c r="F46" s="78">
        <v>11.68</v>
      </c>
      <c r="G46" s="324"/>
      <c r="H46" s="3">
        <f t="shared" si="2"/>
        <v>0</v>
      </c>
      <c r="I46" s="79" t="e">
        <f>H46/$G$455</f>
        <v>#DIV/0!</v>
      </c>
      <c r="L46" s="73"/>
    </row>
    <row r="47" spans="1:12" outlineLevel="1" x14ac:dyDescent="0.25">
      <c r="A47" s="2" t="s">
        <v>54</v>
      </c>
      <c r="B47" s="11" t="s">
        <v>1207</v>
      </c>
      <c r="C47" s="75" t="s">
        <v>567</v>
      </c>
      <c r="D47" s="76" t="s">
        <v>568</v>
      </c>
      <c r="E47" s="77" t="s">
        <v>4</v>
      </c>
      <c r="F47" s="78">
        <v>46.6</v>
      </c>
      <c r="G47" s="324"/>
      <c r="H47" s="3">
        <f t="shared" si="2"/>
        <v>0</v>
      </c>
      <c r="I47" s="79" t="e">
        <f>H47/$G$455</f>
        <v>#DIV/0!</v>
      </c>
      <c r="L47" s="73"/>
    </row>
    <row r="48" spans="1:12" outlineLevel="1" x14ac:dyDescent="0.25">
      <c r="A48" s="2" t="s">
        <v>55</v>
      </c>
      <c r="B48" s="11" t="s">
        <v>1207</v>
      </c>
      <c r="C48" s="75" t="s">
        <v>569</v>
      </c>
      <c r="D48" s="76" t="s">
        <v>570</v>
      </c>
      <c r="E48" s="77" t="s">
        <v>4</v>
      </c>
      <c r="F48" s="78">
        <v>10.44</v>
      </c>
      <c r="G48" s="324"/>
      <c r="H48" s="3">
        <f t="shared" si="2"/>
        <v>0</v>
      </c>
      <c r="I48" s="79" t="e">
        <f>H48/$G$455</f>
        <v>#DIV/0!</v>
      </c>
      <c r="L48" s="73"/>
    </row>
    <row r="49" spans="1:12" ht="30" outlineLevel="1" x14ac:dyDescent="0.25">
      <c r="A49" s="2" t="s">
        <v>482</v>
      </c>
      <c r="B49" s="11" t="s">
        <v>1207</v>
      </c>
      <c r="C49" s="75" t="s">
        <v>571</v>
      </c>
      <c r="D49" s="76" t="s">
        <v>572</v>
      </c>
      <c r="E49" s="77" t="s">
        <v>4</v>
      </c>
      <c r="F49" s="78">
        <v>11.25</v>
      </c>
      <c r="G49" s="324"/>
      <c r="H49" s="3">
        <f t="shared" si="2"/>
        <v>0</v>
      </c>
      <c r="I49" s="79" t="e">
        <f>H49/$G$455</f>
        <v>#DIV/0!</v>
      </c>
      <c r="L49" s="73"/>
    </row>
    <row r="50" spans="1:12" ht="30" outlineLevel="1" x14ac:dyDescent="0.25">
      <c r="A50" s="2" t="s">
        <v>483</v>
      </c>
      <c r="B50" s="11" t="s">
        <v>1207</v>
      </c>
      <c r="C50" s="75" t="s">
        <v>573</v>
      </c>
      <c r="D50" s="76" t="s">
        <v>574</v>
      </c>
      <c r="E50" s="77" t="s">
        <v>4</v>
      </c>
      <c r="F50" s="78">
        <v>17.52</v>
      </c>
      <c r="G50" s="324"/>
      <c r="H50" s="3">
        <f t="shared" si="2"/>
        <v>0</v>
      </c>
      <c r="I50" s="79" t="e">
        <f>H50/$G$455</f>
        <v>#DIV/0!</v>
      </c>
      <c r="L50" s="73"/>
    </row>
    <row r="51" spans="1:12" ht="30" outlineLevel="1" x14ac:dyDescent="0.25">
      <c r="A51" s="2" t="s">
        <v>484</v>
      </c>
      <c r="B51" s="11" t="s">
        <v>1207</v>
      </c>
      <c r="C51" s="75" t="s">
        <v>575</v>
      </c>
      <c r="D51" s="76" t="s">
        <v>576</v>
      </c>
      <c r="E51" s="77" t="s">
        <v>4</v>
      </c>
      <c r="F51" s="78">
        <v>69.900000000000006</v>
      </c>
      <c r="G51" s="324"/>
      <c r="H51" s="3">
        <f t="shared" si="2"/>
        <v>0</v>
      </c>
      <c r="I51" s="79" t="e">
        <f>H51/$G$455</f>
        <v>#DIV/0!</v>
      </c>
      <c r="L51" s="73"/>
    </row>
    <row r="52" spans="1:12" ht="30" outlineLevel="1" x14ac:dyDescent="0.25">
      <c r="A52" s="2" t="s">
        <v>485</v>
      </c>
      <c r="B52" s="11" t="s">
        <v>1207</v>
      </c>
      <c r="C52" s="75" t="s">
        <v>577</v>
      </c>
      <c r="D52" s="76" t="s">
        <v>578</v>
      </c>
      <c r="E52" s="77" t="s">
        <v>4</v>
      </c>
      <c r="F52" s="78">
        <v>15.66</v>
      </c>
      <c r="G52" s="324"/>
      <c r="H52" s="3">
        <f t="shared" si="2"/>
        <v>0</v>
      </c>
      <c r="I52" s="79" t="e">
        <f>H52/$G$455</f>
        <v>#DIV/0!</v>
      </c>
      <c r="L52" s="73"/>
    </row>
    <row r="53" spans="1:12" outlineLevel="1" x14ac:dyDescent="0.25">
      <c r="A53" s="2" t="s">
        <v>219</v>
      </c>
      <c r="B53" s="11" t="s">
        <v>1207</v>
      </c>
      <c r="C53" s="75" t="s">
        <v>579</v>
      </c>
      <c r="D53" s="76" t="s">
        <v>580</v>
      </c>
      <c r="E53" s="77" t="s">
        <v>4</v>
      </c>
      <c r="F53" s="78">
        <v>7.5</v>
      </c>
      <c r="G53" s="324"/>
      <c r="H53" s="3">
        <f t="shared" si="2"/>
        <v>0</v>
      </c>
      <c r="I53" s="79" t="e">
        <f>H53/$G$455</f>
        <v>#DIV/0!</v>
      </c>
      <c r="L53" s="73"/>
    </row>
    <row r="54" spans="1:12" outlineLevel="1" x14ac:dyDescent="0.25">
      <c r="A54" s="2" t="s">
        <v>220</v>
      </c>
      <c r="B54" s="11" t="s">
        <v>1207</v>
      </c>
      <c r="C54" s="75" t="s">
        <v>581</v>
      </c>
      <c r="D54" s="76" t="s">
        <v>582</v>
      </c>
      <c r="E54" s="77" t="s">
        <v>4</v>
      </c>
      <c r="F54" s="78">
        <v>11.68</v>
      </c>
      <c r="G54" s="324"/>
      <c r="H54" s="3">
        <f t="shared" si="2"/>
        <v>0</v>
      </c>
      <c r="I54" s="79" t="e">
        <f>H54/$G$455</f>
        <v>#DIV/0!</v>
      </c>
      <c r="L54" s="73"/>
    </row>
    <row r="55" spans="1:12" ht="30" outlineLevel="1" x14ac:dyDescent="0.25">
      <c r="A55" s="2" t="s">
        <v>221</v>
      </c>
      <c r="B55" s="11" t="s">
        <v>1207</v>
      </c>
      <c r="C55" s="75" t="s">
        <v>583</v>
      </c>
      <c r="D55" s="76" t="s">
        <v>584</v>
      </c>
      <c r="E55" s="77" t="s">
        <v>4</v>
      </c>
      <c r="F55" s="78">
        <v>11.25</v>
      </c>
      <c r="G55" s="324"/>
      <c r="H55" s="3">
        <f t="shared" si="2"/>
        <v>0</v>
      </c>
      <c r="I55" s="79" t="e">
        <f>H55/$G$455</f>
        <v>#DIV/0!</v>
      </c>
      <c r="L55" s="73"/>
    </row>
    <row r="56" spans="1:12" ht="30" outlineLevel="1" x14ac:dyDescent="0.25">
      <c r="A56" s="2" t="s">
        <v>222</v>
      </c>
      <c r="B56" s="11" t="s">
        <v>1207</v>
      </c>
      <c r="C56" s="75" t="s">
        <v>585</v>
      </c>
      <c r="D56" s="76" t="s">
        <v>586</v>
      </c>
      <c r="E56" s="77" t="s">
        <v>4</v>
      </c>
      <c r="F56" s="78">
        <v>17.52</v>
      </c>
      <c r="G56" s="324"/>
      <c r="H56" s="3">
        <f t="shared" si="2"/>
        <v>0</v>
      </c>
      <c r="I56" s="79" t="e">
        <f>H56/$G$455</f>
        <v>#DIV/0!</v>
      </c>
      <c r="L56" s="73"/>
    </row>
    <row r="57" spans="1:12" ht="30" outlineLevel="1" x14ac:dyDescent="0.25">
      <c r="A57" s="2" t="s">
        <v>223</v>
      </c>
      <c r="B57" s="11" t="s">
        <v>1075</v>
      </c>
      <c r="C57" s="75" t="s">
        <v>150</v>
      </c>
      <c r="D57" s="76" t="s">
        <v>1126</v>
      </c>
      <c r="E57" s="77" t="s">
        <v>5</v>
      </c>
      <c r="F57" s="78">
        <v>312.5</v>
      </c>
      <c r="G57" s="324"/>
      <c r="H57" s="3">
        <f t="shared" si="2"/>
        <v>0</v>
      </c>
      <c r="I57" s="79" t="e">
        <f>H57/$G$455</f>
        <v>#DIV/0!</v>
      </c>
      <c r="L57" s="73"/>
    </row>
    <row r="58" spans="1:12" ht="45" outlineLevel="1" x14ac:dyDescent="0.25">
      <c r="A58" s="2" t="s">
        <v>224</v>
      </c>
      <c r="B58" s="11" t="s">
        <v>1207</v>
      </c>
      <c r="C58" s="75" t="s">
        <v>1019</v>
      </c>
      <c r="D58" s="76" t="s">
        <v>1020</v>
      </c>
      <c r="E58" s="77" t="s">
        <v>5</v>
      </c>
      <c r="F58" s="78">
        <v>334.37</v>
      </c>
      <c r="G58" s="324"/>
      <c r="H58" s="3">
        <f t="shared" si="2"/>
        <v>0</v>
      </c>
      <c r="I58" s="79" t="e">
        <f>H58/$G$455</f>
        <v>#DIV/0!</v>
      </c>
      <c r="L58" s="73"/>
    </row>
    <row r="59" spans="1:12" ht="45" outlineLevel="1" x14ac:dyDescent="0.25">
      <c r="A59" s="2" t="s">
        <v>486</v>
      </c>
      <c r="B59" s="11" t="s">
        <v>1207</v>
      </c>
      <c r="C59" s="75" t="s">
        <v>1021</v>
      </c>
      <c r="D59" s="76" t="s">
        <v>1022</v>
      </c>
      <c r="E59" s="77" t="s">
        <v>5</v>
      </c>
      <c r="F59" s="78">
        <v>217.18</v>
      </c>
      <c r="G59" s="324"/>
      <c r="H59" s="3">
        <f t="shared" si="2"/>
        <v>0</v>
      </c>
      <c r="I59" s="79" t="e">
        <f>H59/$G$455</f>
        <v>#DIV/0!</v>
      </c>
      <c r="L59" s="73"/>
    </row>
    <row r="60" spans="1:12" ht="45" outlineLevel="1" x14ac:dyDescent="0.25">
      <c r="A60" s="2" t="s">
        <v>487</v>
      </c>
      <c r="B60" s="11" t="s">
        <v>1207</v>
      </c>
      <c r="C60" s="75" t="s">
        <v>1023</v>
      </c>
      <c r="D60" s="76" t="s">
        <v>1024</v>
      </c>
      <c r="E60" s="77" t="s">
        <v>5</v>
      </c>
      <c r="F60" s="78">
        <v>334.37</v>
      </c>
      <c r="G60" s="324"/>
      <c r="H60" s="3">
        <f t="shared" si="2"/>
        <v>0</v>
      </c>
      <c r="I60" s="79" t="e">
        <f>H60/$G$455</f>
        <v>#DIV/0!</v>
      </c>
      <c r="L60" s="73"/>
    </row>
    <row r="61" spans="1:12" ht="45" outlineLevel="1" x14ac:dyDescent="0.25">
      <c r="A61" s="2" t="s">
        <v>225</v>
      </c>
      <c r="B61" s="11" t="s">
        <v>1207</v>
      </c>
      <c r="C61" s="75" t="s">
        <v>1025</v>
      </c>
      <c r="D61" s="76" t="s">
        <v>1026</v>
      </c>
      <c r="E61" s="77" t="s">
        <v>5</v>
      </c>
      <c r="F61" s="78">
        <v>217.18</v>
      </c>
      <c r="G61" s="324"/>
      <c r="H61" s="3">
        <f t="shared" si="2"/>
        <v>0</v>
      </c>
      <c r="I61" s="79" t="e">
        <f>H61/$G$455</f>
        <v>#DIV/0!</v>
      </c>
      <c r="L61" s="73"/>
    </row>
    <row r="62" spans="1:12" ht="45" outlineLevel="1" x14ac:dyDescent="0.25">
      <c r="A62" s="2" t="s">
        <v>226</v>
      </c>
      <c r="B62" s="11" t="s">
        <v>1207</v>
      </c>
      <c r="C62" s="75" t="s">
        <v>1027</v>
      </c>
      <c r="D62" s="76" t="s">
        <v>1028</v>
      </c>
      <c r="E62" s="77" t="s">
        <v>5</v>
      </c>
      <c r="F62" s="78">
        <v>1875</v>
      </c>
      <c r="G62" s="324"/>
      <c r="H62" s="3">
        <f t="shared" si="2"/>
        <v>0</v>
      </c>
      <c r="I62" s="79" t="e">
        <f>H62/$G$455</f>
        <v>#DIV/0!</v>
      </c>
      <c r="L62" s="73"/>
    </row>
    <row r="63" spans="1:12" outlineLevel="1" x14ac:dyDescent="0.2">
      <c r="A63" s="2" t="s">
        <v>227</v>
      </c>
      <c r="B63" s="74" t="s">
        <v>1210</v>
      </c>
      <c r="C63" s="75">
        <v>40351</v>
      </c>
      <c r="D63" s="76" t="s">
        <v>1078</v>
      </c>
      <c r="E63" s="77" t="s">
        <v>5</v>
      </c>
      <c r="F63" s="78">
        <v>200</v>
      </c>
      <c r="G63" s="324"/>
      <c r="H63" s="3">
        <f t="shared" si="2"/>
        <v>0</v>
      </c>
      <c r="I63" s="79" t="e">
        <f>H63/$G$455</f>
        <v>#DIV/0!</v>
      </c>
      <c r="L63" s="73"/>
    </row>
    <row r="64" spans="1:12" outlineLevel="1" x14ac:dyDescent="0.2">
      <c r="A64" s="2" t="s">
        <v>228</v>
      </c>
      <c r="B64" s="74" t="s">
        <v>1210</v>
      </c>
      <c r="C64" s="75">
        <v>40352</v>
      </c>
      <c r="D64" s="76" t="s">
        <v>1079</v>
      </c>
      <c r="E64" s="77" t="s">
        <v>5</v>
      </c>
      <c r="F64" s="78">
        <v>200</v>
      </c>
      <c r="G64" s="324"/>
      <c r="H64" s="3">
        <f t="shared" si="2"/>
        <v>0</v>
      </c>
      <c r="I64" s="79" t="e">
        <f>H64/$G$455</f>
        <v>#DIV/0!</v>
      </c>
      <c r="L64" s="73"/>
    </row>
    <row r="65" spans="1:12" outlineLevel="1" x14ac:dyDescent="0.2">
      <c r="A65" s="2" t="s">
        <v>229</v>
      </c>
      <c r="B65" s="74" t="s">
        <v>1210</v>
      </c>
      <c r="C65" s="75">
        <v>40353</v>
      </c>
      <c r="D65" s="76" t="s">
        <v>1080</v>
      </c>
      <c r="E65" s="77" t="s">
        <v>5</v>
      </c>
      <c r="F65" s="78">
        <v>60</v>
      </c>
      <c r="G65" s="324"/>
      <c r="H65" s="3">
        <f t="shared" si="2"/>
        <v>0</v>
      </c>
      <c r="I65" s="79" t="e">
        <f>H65/$G$455</f>
        <v>#DIV/0!</v>
      </c>
      <c r="L65" s="73"/>
    </row>
    <row r="66" spans="1:12" outlineLevel="1" x14ac:dyDescent="0.2">
      <c r="A66" s="2" t="s">
        <v>230</v>
      </c>
      <c r="B66" s="74" t="s">
        <v>1210</v>
      </c>
      <c r="C66" s="75">
        <v>40354</v>
      </c>
      <c r="D66" s="76" t="s">
        <v>1081</v>
      </c>
      <c r="E66" s="77" t="s">
        <v>5</v>
      </c>
      <c r="F66" s="78">
        <v>50</v>
      </c>
      <c r="G66" s="324"/>
      <c r="H66" s="3">
        <f t="shared" si="2"/>
        <v>0</v>
      </c>
      <c r="I66" s="79" t="e">
        <f>H66/$G$455</f>
        <v>#DIV/0!</v>
      </c>
      <c r="L66" s="73"/>
    </row>
    <row r="67" spans="1:12" outlineLevel="1" x14ac:dyDescent="0.2">
      <c r="A67" s="2" t="s">
        <v>231</v>
      </c>
      <c r="B67" s="74" t="s">
        <v>1210</v>
      </c>
      <c r="C67" s="75" t="s">
        <v>1213</v>
      </c>
      <c r="D67" s="76" t="s">
        <v>1082</v>
      </c>
      <c r="E67" s="77" t="s">
        <v>5</v>
      </c>
      <c r="F67" s="78">
        <v>30</v>
      </c>
      <c r="G67" s="324"/>
      <c r="H67" s="3">
        <f t="shared" si="2"/>
        <v>0</v>
      </c>
      <c r="I67" s="79" t="e">
        <f>H67/$G$455</f>
        <v>#DIV/0!</v>
      </c>
      <c r="L67" s="73"/>
    </row>
    <row r="68" spans="1:12" outlineLevel="1" x14ac:dyDescent="0.2">
      <c r="A68" s="2" t="s">
        <v>232</v>
      </c>
      <c r="B68" s="74" t="s">
        <v>1210</v>
      </c>
      <c r="C68" s="75">
        <v>40356</v>
      </c>
      <c r="D68" s="76" t="s">
        <v>1083</v>
      </c>
      <c r="E68" s="77" t="s">
        <v>5</v>
      </c>
      <c r="F68" s="78">
        <v>30</v>
      </c>
      <c r="G68" s="324"/>
      <c r="H68" s="3">
        <f t="shared" si="2"/>
        <v>0</v>
      </c>
      <c r="I68" s="79" t="e">
        <f>H68/$G$455</f>
        <v>#DIV/0!</v>
      </c>
      <c r="L68" s="73"/>
    </row>
    <row r="69" spans="1:12" outlineLevel="1" x14ac:dyDescent="0.2">
      <c r="A69" s="2" t="s">
        <v>233</v>
      </c>
      <c r="B69" s="74" t="s">
        <v>1210</v>
      </c>
      <c r="C69" s="75">
        <v>40357</v>
      </c>
      <c r="D69" s="76" t="s">
        <v>1084</v>
      </c>
      <c r="E69" s="77" t="s">
        <v>5</v>
      </c>
      <c r="F69" s="78">
        <v>50</v>
      </c>
      <c r="G69" s="324"/>
      <c r="H69" s="3">
        <f t="shared" si="2"/>
        <v>0</v>
      </c>
      <c r="I69" s="79" t="e">
        <f>H69/$G$455</f>
        <v>#DIV/0!</v>
      </c>
      <c r="L69" s="73"/>
    </row>
    <row r="70" spans="1:12" ht="30" outlineLevel="1" x14ac:dyDescent="0.2">
      <c r="A70" s="7" t="s">
        <v>234</v>
      </c>
      <c r="B70" s="74" t="s">
        <v>1210</v>
      </c>
      <c r="C70" s="91">
        <v>40358</v>
      </c>
      <c r="D70" s="92" t="s">
        <v>1085</v>
      </c>
      <c r="E70" s="93" t="s">
        <v>5</v>
      </c>
      <c r="F70" s="94">
        <v>20</v>
      </c>
      <c r="G70" s="324"/>
      <c r="H70" s="3">
        <f t="shared" si="2"/>
        <v>0</v>
      </c>
      <c r="I70" s="79" t="e">
        <f>H70/$G$455</f>
        <v>#DIV/0!</v>
      </c>
      <c r="L70" s="73"/>
    </row>
    <row r="71" spans="1:12" ht="30.75" outlineLevel="1" thickBot="1" x14ac:dyDescent="0.25">
      <c r="A71" s="9" t="s">
        <v>235</v>
      </c>
      <c r="B71" s="74" t="s">
        <v>1210</v>
      </c>
      <c r="C71" s="102">
        <v>40359</v>
      </c>
      <c r="D71" s="103" t="s">
        <v>1086</v>
      </c>
      <c r="E71" s="104" t="s">
        <v>5</v>
      </c>
      <c r="F71" s="105">
        <v>20</v>
      </c>
      <c r="G71" s="326"/>
      <c r="H71" s="18">
        <f t="shared" si="2"/>
        <v>0</v>
      </c>
      <c r="I71" s="99" t="e">
        <f>H71/$G$455</f>
        <v>#DIV/0!</v>
      </c>
      <c r="L71" s="73"/>
    </row>
    <row r="72" spans="1:12" s="67" customFormat="1" ht="20.25" customHeight="1" thickBot="1" x14ac:dyDescent="0.3">
      <c r="A72" s="85">
        <v>4</v>
      </c>
      <c r="B72" s="86"/>
      <c r="C72" s="87"/>
      <c r="D72" s="88" t="s">
        <v>39</v>
      </c>
      <c r="E72" s="100">
        <f>SUM(E73,E80,E95)</f>
        <v>0</v>
      </c>
      <c r="F72" s="100"/>
      <c r="G72" s="100"/>
      <c r="H72" s="100"/>
      <c r="I72" s="101" t="e">
        <f>E72/$G$455</f>
        <v>#DIV/0!</v>
      </c>
      <c r="J72" s="27"/>
      <c r="K72" s="27"/>
      <c r="L72" s="73"/>
    </row>
    <row r="73" spans="1:12" ht="20.25" customHeight="1" outlineLevel="1" x14ac:dyDescent="0.25">
      <c r="A73" s="347" t="s">
        <v>35</v>
      </c>
      <c r="B73" s="348"/>
      <c r="C73" s="348"/>
      <c r="D73" s="106" t="s">
        <v>212</v>
      </c>
      <c r="E73" s="69">
        <f>SUM(H74:H79)</f>
        <v>0</v>
      </c>
      <c r="F73" s="70"/>
      <c r="G73" s="70"/>
      <c r="H73" s="71"/>
      <c r="I73" s="72" t="e">
        <f>E73/$G$455</f>
        <v>#DIV/0!</v>
      </c>
      <c r="L73" s="73"/>
    </row>
    <row r="74" spans="1:12" ht="45" outlineLevel="1" x14ac:dyDescent="0.25">
      <c r="A74" s="2" t="s">
        <v>56</v>
      </c>
      <c r="B74" s="11" t="s">
        <v>1207</v>
      </c>
      <c r="C74" s="75" t="s">
        <v>529</v>
      </c>
      <c r="D74" s="76" t="s">
        <v>530</v>
      </c>
      <c r="E74" s="77" t="s">
        <v>507</v>
      </c>
      <c r="F74" s="78">
        <v>20</v>
      </c>
      <c r="G74" s="324"/>
      <c r="H74" s="3">
        <f t="shared" ref="H74:H102" si="3">ROUND(F74*G74,2)</f>
        <v>0</v>
      </c>
      <c r="I74" s="79" t="e">
        <f>H74/$G$455</f>
        <v>#DIV/0!</v>
      </c>
      <c r="L74" s="73"/>
    </row>
    <row r="75" spans="1:12" ht="45" outlineLevel="1" x14ac:dyDescent="0.25">
      <c r="A75" s="2" t="s">
        <v>57</v>
      </c>
      <c r="B75" s="11" t="s">
        <v>1207</v>
      </c>
      <c r="C75" s="75" t="s">
        <v>531</v>
      </c>
      <c r="D75" s="76" t="s">
        <v>532</v>
      </c>
      <c r="E75" s="77" t="s">
        <v>507</v>
      </c>
      <c r="F75" s="78">
        <v>30</v>
      </c>
      <c r="G75" s="324"/>
      <c r="H75" s="3">
        <f t="shared" si="3"/>
        <v>0</v>
      </c>
      <c r="I75" s="79" t="e">
        <f>H75/$G$455</f>
        <v>#DIV/0!</v>
      </c>
      <c r="L75" s="73"/>
    </row>
    <row r="76" spans="1:12" ht="45" outlineLevel="1" x14ac:dyDescent="0.25">
      <c r="A76" s="2" t="s">
        <v>58</v>
      </c>
      <c r="B76" s="11" t="s">
        <v>1207</v>
      </c>
      <c r="C76" s="75" t="s">
        <v>533</v>
      </c>
      <c r="D76" s="76" t="s">
        <v>534</v>
      </c>
      <c r="E76" s="77" t="s">
        <v>507</v>
      </c>
      <c r="F76" s="78">
        <v>55</v>
      </c>
      <c r="G76" s="324"/>
      <c r="H76" s="3">
        <f t="shared" si="3"/>
        <v>0</v>
      </c>
      <c r="I76" s="79" t="e">
        <f>H76/$G$455</f>
        <v>#DIV/0!</v>
      </c>
      <c r="L76" s="73"/>
    </row>
    <row r="77" spans="1:12" ht="45" outlineLevel="1" x14ac:dyDescent="0.25">
      <c r="A77" s="2" t="s">
        <v>59</v>
      </c>
      <c r="B77" s="11" t="s">
        <v>1207</v>
      </c>
      <c r="C77" s="75" t="s">
        <v>535</v>
      </c>
      <c r="D77" s="76" t="s">
        <v>536</v>
      </c>
      <c r="E77" s="77" t="s">
        <v>507</v>
      </c>
      <c r="F77" s="78">
        <v>80</v>
      </c>
      <c r="G77" s="324"/>
      <c r="H77" s="3">
        <f t="shared" si="3"/>
        <v>0</v>
      </c>
      <c r="I77" s="79" t="e">
        <f>H77/$G$455</f>
        <v>#DIV/0!</v>
      </c>
      <c r="L77" s="73"/>
    </row>
    <row r="78" spans="1:12" ht="30" outlineLevel="1" x14ac:dyDescent="0.25">
      <c r="A78" s="2" t="s">
        <v>60</v>
      </c>
      <c r="B78" s="11" t="s">
        <v>1207</v>
      </c>
      <c r="C78" s="75" t="s">
        <v>537</v>
      </c>
      <c r="D78" s="76" t="s">
        <v>538</v>
      </c>
      <c r="E78" s="77" t="s">
        <v>507</v>
      </c>
      <c r="F78" s="78">
        <v>25</v>
      </c>
      <c r="G78" s="324"/>
      <c r="H78" s="3">
        <f t="shared" si="3"/>
        <v>0</v>
      </c>
      <c r="I78" s="79" t="e">
        <f>H78/$G$455</f>
        <v>#DIV/0!</v>
      </c>
      <c r="L78" s="73"/>
    </row>
    <row r="79" spans="1:12" outlineLevel="1" x14ac:dyDescent="0.25">
      <c r="A79" s="2" t="s">
        <v>488</v>
      </c>
      <c r="B79" s="14" t="s">
        <v>1207</v>
      </c>
      <c r="C79" s="107" t="s">
        <v>541</v>
      </c>
      <c r="D79" s="108" t="s">
        <v>542</v>
      </c>
      <c r="E79" s="109" t="s">
        <v>507</v>
      </c>
      <c r="F79" s="110">
        <v>250</v>
      </c>
      <c r="G79" s="327"/>
      <c r="H79" s="19">
        <f t="shared" si="3"/>
        <v>0</v>
      </c>
      <c r="I79" s="79" t="e">
        <f>H79/$G$455</f>
        <v>#DIV/0!</v>
      </c>
      <c r="L79" s="73"/>
    </row>
    <row r="80" spans="1:12" ht="20.25" customHeight="1" outlineLevel="1" x14ac:dyDescent="0.25">
      <c r="A80" s="349" t="s">
        <v>142</v>
      </c>
      <c r="B80" s="350"/>
      <c r="C80" s="350"/>
      <c r="D80" s="111" t="s">
        <v>213</v>
      </c>
      <c r="E80" s="112">
        <f>SUM(H81:H94)</f>
        <v>0</v>
      </c>
      <c r="F80" s="113"/>
      <c r="G80" s="113"/>
      <c r="H80" s="114"/>
      <c r="I80" s="72" t="e">
        <f>E80/$G$455</f>
        <v>#DIV/0!</v>
      </c>
      <c r="L80" s="73"/>
    </row>
    <row r="81" spans="1:12" outlineLevel="1" x14ac:dyDescent="0.25">
      <c r="A81" s="6" t="s">
        <v>236</v>
      </c>
      <c r="B81" s="15" t="s">
        <v>1075</v>
      </c>
      <c r="C81" s="75" t="s">
        <v>173</v>
      </c>
      <c r="D81" s="76" t="s">
        <v>1165</v>
      </c>
      <c r="E81" s="77" t="s">
        <v>4</v>
      </c>
      <c r="F81" s="115">
        <v>150</v>
      </c>
      <c r="G81" s="324"/>
      <c r="H81" s="3">
        <f t="shared" si="3"/>
        <v>0</v>
      </c>
      <c r="I81" s="79" t="e">
        <f>H81/$G$455</f>
        <v>#DIV/0!</v>
      </c>
      <c r="L81" s="73"/>
    </row>
    <row r="82" spans="1:12" outlineLevel="1" x14ac:dyDescent="0.25">
      <c r="A82" s="6" t="s">
        <v>237</v>
      </c>
      <c r="B82" s="11" t="s">
        <v>1075</v>
      </c>
      <c r="C82" s="75" t="s">
        <v>1157</v>
      </c>
      <c r="D82" s="76" t="s">
        <v>1158</v>
      </c>
      <c r="E82" s="77" t="s">
        <v>5</v>
      </c>
      <c r="F82" s="78">
        <v>60</v>
      </c>
      <c r="G82" s="324"/>
      <c r="H82" s="3">
        <f t="shared" si="3"/>
        <v>0</v>
      </c>
      <c r="I82" s="79" t="e">
        <f>H82/$G$455</f>
        <v>#DIV/0!</v>
      </c>
      <c r="L82" s="73"/>
    </row>
    <row r="83" spans="1:12" outlineLevel="1" x14ac:dyDescent="0.25">
      <c r="A83" s="6" t="s">
        <v>238</v>
      </c>
      <c r="B83" s="11" t="s">
        <v>1075</v>
      </c>
      <c r="C83" s="75" t="s">
        <v>1159</v>
      </c>
      <c r="D83" s="76" t="s">
        <v>1160</v>
      </c>
      <c r="E83" s="77" t="s">
        <v>5</v>
      </c>
      <c r="F83" s="78">
        <v>60</v>
      </c>
      <c r="G83" s="324"/>
      <c r="H83" s="3">
        <f t="shared" si="3"/>
        <v>0</v>
      </c>
      <c r="I83" s="79" t="e">
        <f>H83/$G$455</f>
        <v>#DIV/0!</v>
      </c>
      <c r="L83" s="73"/>
    </row>
    <row r="84" spans="1:12" outlineLevel="1" x14ac:dyDescent="0.25">
      <c r="A84" s="6" t="s">
        <v>239</v>
      </c>
      <c r="B84" s="11" t="s">
        <v>1075</v>
      </c>
      <c r="C84" s="75" t="s">
        <v>1161</v>
      </c>
      <c r="D84" s="76" t="s">
        <v>1162</v>
      </c>
      <c r="E84" s="77" t="s">
        <v>5</v>
      </c>
      <c r="F84" s="78">
        <v>34.5</v>
      </c>
      <c r="G84" s="324"/>
      <c r="H84" s="3">
        <f t="shared" si="3"/>
        <v>0</v>
      </c>
      <c r="I84" s="79" t="e">
        <f>H84/$G$455</f>
        <v>#DIV/0!</v>
      </c>
      <c r="L84" s="73"/>
    </row>
    <row r="85" spans="1:12" ht="30" outlineLevel="1" x14ac:dyDescent="0.25">
      <c r="A85" s="6" t="s">
        <v>240</v>
      </c>
      <c r="B85" s="11" t="s">
        <v>1075</v>
      </c>
      <c r="C85" s="75" t="s">
        <v>1163</v>
      </c>
      <c r="D85" s="76" t="s">
        <v>1164</v>
      </c>
      <c r="E85" s="77" t="s">
        <v>5</v>
      </c>
      <c r="F85" s="78">
        <v>20</v>
      </c>
      <c r="G85" s="324"/>
      <c r="H85" s="3">
        <f t="shared" si="3"/>
        <v>0</v>
      </c>
      <c r="I85" s="79" t="e">
        <f>H85/$G$455</f>
        <v>#DIV/0!</v>
      </c>
      <c r="L85" s="73"/>
    </row>
    <row r="86" spans="1:12" ht="30" outlineLevel="1" x14ac:dyDescent="0.25">
      <c r="A86" s="6" t="s">
        <v>241</v>
      </c>
      <c r="B86" s="11" t="s">
        <v>1207</v>
      </c>
      <c r="C86" s="75" t="s">
        <v>551</v>
      </c>
      <c r="D86" s="76" t="s">
        <v>552</v>
      </c>
      <c r="E86" s="77" t="s">
        <v>5</v>
      </c>
      <c r="F86" s="78">
        <v>16</v>
      </c>
      <c r="G86" s="324"/>
      <c r="H86" s="3">
        <f t="shared" si="3"/>
        <v>0</v>
      </c>
      <c r="I86" s="79" t="e">
        <f>H86/$G$455</f>
        <v>#DIV/0!</v>
      </c>
      <c r="L86" s="73"/>
    </row>
    <row r="87" spans="1:12" ht="45" outlineLevel="1" x14ac:dyDescent="0.25">
      <c r="A87" s="6" t="s">
        <v>242</v>
      </c>
      <c r="B87" s="11" t="s">
        <v>1207</v>
      </c>
      <c r="C87" s="75" t="s">
        <v>553</v>
      </c>
      <c r="D87" s="76" t="s">
        <v>554</v>
      </c>
      <c r="E87" s="77" t="s">
        <v>5</v>
      </c>
      <c r="F87" s="78">
        <v>22.5</v>
      </c>
      <c r="G87" s="324"/>
      <c r="H87" s="3">
        <f t="shared" si="3"/>
        <v>0</v>
      </c>
      <c r="I87" s="79" t="e">
        <f>H87/$G$455</f>
        <v>#DIV/0!</v>
      </c>
      <c r="L87" s="73"/>
    </row>
    <row r="88" spans="1:12" ht="45" outlineLevel="1" x14ac:dyDescent="0.25">
      <c r="A88" s="6" t="s">
        <v>243</v>
      </c>
      <c r="B88" s="11" t="s">
        <v>1207</v>
      </c>
      <c r="C88" s="75" t="s">
        <v>555</v>
      </c>
      <c r="D88" s="76" t="s">
        <v>556</v>
      </c>
      <c r="E88" s="77" t="s">
        <v>5</v>
      </c>
      <c r="F88" s="78">
        <v>8.5</v>
      </c>
      <c r="G88" s="324"/>
      <c r="H88" s="3">
        <f t="shared" si="3"/>
        <v>0</v>
      </c>
      <c r="I88" s="79" t="e">
        <f>H88/$G$455</f>
        <v>#DIV/0!</v>
      </c>
      <c r="L88" s="73"/>
    </row>
    <row r="89" spans="1:12" ht="45" outlineLevel="1" x14ac:dyDescent="0.25">
      <c r="A89" s="6" t="s">
        <v>244</v>
      </c>
      <c r="B89" s="11" t="s">
        <v>1207</v>
      </c>
      <c r="C89" s="75" t="s">
        <v>557</v>
      </c>
      <c r="D89" s="76" t="s">
        <v>558</v>
      </c>
      <c r="E89" s="77" t="s">
        <v>5</v>
      </c>
      <c r="F89" s="78">
        <v>14</v>
      </c>
      <c r="G89" s="324"/>
      <c r="H89" s="3">
        <f t="shared" si="3"/>
        <v>0</v>
      </c>
      <c r="I89" s="79" t="e">
        <f>H89/$G$455</f>
        <v>#DIV/0!</v>
      </c>
      <c r="L89" s="73"/>
    </row>
    <row r="90" spans="1:12" ht="45" outlineLevel="1" x14ac:dyDescent="0.25">
      <c r="A90" s="6" t="s">
        <v>245</v>
      </c>
      <c r="B90" s="11" t="s">
        <v>1207</v>
      </c>
      <c r="C90" s="75" t="s">
        <v>559</v>
      </c>
      <c r="D90" s="76" t="s">
        <v>560</v>
      </c>
      <c r="E90" s="77" t="s">
        <v>5</v>
      </c>
      <c r="F90" s="78">
        <v>12.5</v>
      </c>
      <c r="G90" s="324"/>
      <c r="H90" s="3">
        <f t="shared" si="3"/>
        <v>0</v>
      </c>
      <c r="I90" s="79" t="e">
        <f>H90/$G$455</f>
        <v>#DIV/0!</v>
      </c>
      <c r="L90" s="73"/>
    </row>
    <row r="91" spans="1:12" ht="30" outlineLevel="1" x14ac:dyDescent="0.25">
      <c r="A91" s="6" t="s">
        <v>246</v>
      </c>
      <c r="B91" s="11" t="s">
        <v>1207</v>
      </c>
      <c r="C91" s="75" t="s">
        <v>1029</v>
      </c>
      <c r="D91" s="116" t="s">
        <v>1030</v>
      </c>
      <c r="E91" s="77" t="s">
        <v>5</v>
      </c>
      <c r="F91" s="78">
        <v>250</v>
      </c>
      <c r="G91" s="324"/>
      <c r="H91" s="3">
        <f t="shared" si="3"/>
        <v>0</v>
      </c>
      <c r="I91" s="79" t="e">
        <f>H91/$G$455</f>
        <v>#DIV/0!</v>
      </c>
      <c r="L91" s="73"/>
    </row>
    <row r="92" spans="1:12" ht="30" outlineLevel="1" x14ac:dyDescent="0.25">
      <c r="A92" s="6" t="s">
        <v>247</v>
      </c>
      <c r="B92" s="11" t="s">
        <v>1207</v>
      </c>
      <c r="C92" s="75" t="s">
        <v>539</v>
      </c>
      <c r="D92" s="76" t="s">
        <v>540</v>
      </c>
      <c r="E92" s="77" t="s">
        <v>5</v>
      </c>
      <c r="F92" s="78">
        <v>200</v>
      </c>
      <c r="G92" s="324"/>
      <c r="H92" s="3">
        <f t="shared" si="3"/>
        <v>0</v>
      </c>
      <c r="I92" s="79" t="e">
        <f>H92/$G$455</f>
        <v>#DIV/0!</v>
      </c>
      <c r="L92" s="73"/>
    </row>
    <row r="93" spans="1:12" outlineLevel="1" x14ac:dyDescent="0.2">
      <c r="A93" s="6" t="s">
        <v>248</v>
      </c>
      <c r="B93" s="74" t="s">
        <v>1210</v>
      </c>
      <c r="C93" s="75">
        <v>80281</v>
      </c>
      <c r="D93" s="76" t="s">
        <v>1090</v>
      </c>
      <c r="E93" s="77" t="s">
        <v>5</v>
      </c>
      <c r="F93" s="78">
        <v>150</v>
      </c>
      <c r="G93" s="324"/>
      <c r="H93" s="3">
        <f t="shared" si="3"/>
        <v>0</v>
      </c>
      <c r="I93" s="79" t="e">
        <f>H93/$G$455</f>
        <v>#DIV/0!</v>
      </c>
      <c r="L93" s="73"/>
    </row>
    <row r="94" spans="1:12" ht="15.75" outlineLevel="1" thickBot="1" x14ac:dyDescent="0.3">
      <c r="A94" s="10" t="s">
        <v>249</v>
      </c>
      <c r="B94" s="16" t="s">
        <v>1075</v>
      </c>
      <c r="C94" s="117" t="s">
        <v>175</v>
      </c>
      <c r="D94" s="118" t="s">
        <v>1175</v>
      </c>
      <c r="E94" s="119" t="s">
        <v>5</v>
      </c>
      <c r="F94" s="110">
        <v>250</v>
      </c>
      <c r="G94" s="324"/>
      <c r="H94" s="3">
        <f t="shared" si="3"/>
        <v>0</v>
      </c>
      <c r="I94" s="79" t="e">
        <f>H94/$G$455</f>
        <v>#DIV/0!</v>
      </c>
      <c r="L94" s="73"/>
    </row>
    <row r="95" spans="1:12" ht="20.25" customHeight="1" outlineLevel="1" x14ac:dyDescent="0.25">
      <c r="A95" s="351" t="s">
        <v>144</v>
      </c>
      <c r="B95" s="352"/>
      <c r="C95" s="352"/>
      <c r="D95" s="120" t="s">
        <v>214</v>
      </c>
      <c r="E95" s="69">
        <f>SUM(H96:H102)</f>
        <v>0</v>
      </c>
      <c r="F95" s="70"/>
      <c r="G95" s="70"/>
      <c r="H95" s="71"/>
      <c r="I95" s="72" t="e">
        <f>E95/$G$455</f>
        <v>#DIV/0!</v>
      </c>
      <c r="L95" s="73"/>
    </row>
    <row r="96" spans="1:12" ht="30" outlineLevel="1" x14ac:dyDescent="0.25">
      <c r="A96" s="2" t="s">
        <v>250</v>
      </c>
      <c r="B96" s="11" t="s">
        <v>1207</v>
      </c>
      <c r="C96" s="75" t="s">
        <v>549</v>
      </c>
      <c r="D96" s="76" t="s">
        <v>550</v>
      </c>
      <c r="E96" s="77" t="s">
        <v>5</v>
      </c>
      <c r="F96" s="78">
        <v>25</v>
      </c>
      <c r="G96" s="324"/>
      <c r="H96" s="3">
        <f t="shared" si="3"/>
        <v>0</v>
      </c>
      <c r="I96" s="79" t="e">
        <f>H96/$G$455</f>
        <v>#DIV/0!</v>
      </c>
      <c r="L96" s="73"/>
    </row>
    <row r="97" spans="1:166" outlineLevel="1" x14ac:dyDescent="0.25">
      <c r="A97" s="2" t="s">
        <v>251</v>
      </c>
      <c r="B97" s="11" t="s">
        <v>1075</v>
      </c>
      <c r="C97" s="75" t="s">
        <v>1166</v>
      </c>
      <c r="D97" s="76" t="s">
        <v>1167</v>
      </c>
      <c r="E97" s="77" t="s">
        <v>5</v>
      </c>
      <c r="F97" s="78">
        <v>65</v>
      </c>
      <c r="G97" s="324"/>
      <c r="H97" s="3">
        <f t="shared" si="3"/>
        <v>0</v>
      </c>
      <c r="I97" s="79" t="e">
        <f>H97/$G$455</f>
        <v>#DIV/0!</v>
      </c>
      <c r="L97" s="73"/>
    </row>
    <row r="98" spans="1:166" ht="30" outlineLevel="1" x14ac:dyDescent="0.25">
      <c r="A98" s="2" t="s">
        <v>252</v>
      </c>
      <c r="B98" s="11" t="s">
        <v>1207</v>
      </c>
      <c r="C98" s="75" t="s">
        <v>545</v>
      </c>
      <c r="D98" s="76" t="s">
        <v>546</v>
      </c>
      <c r="E98" s="77" t="s">
        <v>5</v>
      </c>
      <c r="F98" s="78">
        <v>70</v>
      </c>
      <c r="G98" s="324"/>
      <c r="H98" s="3">
        <f t="shared" si="3"/>
        <v>0</v>
      </c>
      <c r="I98" s="79" t="e">
        <f>H98/$G$455</f>
        <v>#DIV/0!</v>
      </c>
      <c r="L98" s="73"/>
    </row>
    <row r="99" spans="1:166" ht="30" outlineLevel="1" x14ac:dyDescent="0.25">
      <c r="A99" s="2" t="s">
        <v>253</v>
      </c>
      <c r="B99" s="11" t="s">
        <v>1207</v>
      </c>
      <c r="C99" s="75" t="s">
        <v>547</v>
      </c>
      <c r="D99" s="76" t="s">
        <v>548</v>
      </c>
      <c r="E99" s="77" t="s">
        <v>5</v>
      </c>
      <c r="F99" s="78">
        <v>100</v>
      </c>
      <c r="G99" s="324"/>
      <c r="H99" s="3">
        <f t="shared" si="3"/>
        <v>0</v>
      </c>
      <c r="I99" s="79" t="e">
        <f>H99/$G$455</f>
        <v>#DIV/0!</v>
      </c>
      <c r="L99" s="73"/>
    </row>
    <row r="100" spans="1:166" ht="30" outlineLevel="1" x14ac:dyDescent="0.25">
      <c r="A100" s="7" t="s">
        <v>254</v>
      </c>
      <c r="B100" s="12" t="s">
        <v>1210</v>
      </c>
      <c r="C100" s="91">
        <v>70202</v>
      </c>
      <c r="D100" s="92" t="s">
        <v>1088</v>
      </c>
      <c r="E100" s="93" t="s">
        <v>507</v>
      </c>
      <c r="F100" s="94">
        <v>90</v>
      </c>
      <c r="G100" s="324"/>
      <c r="H100" s="3">
        <f t="shared" si="3"/>
        <v>0</v>
      </c>
      <c r="I100" s="79" t="e">
        <f>H100/$G$455</f>
        <v>#DIV/0!</v>
      </c>
      <c r="L100" s="73"/>
    </row>
    <row r="101" spans="1:166" outlineLevel="1" x14ac:dyDescent="0.25">
      <c r="A101" s="8" t="s">
        <v>255</v>
      </c>
      <c r="B101" s="121" t="s">
        <v>1075</v>
      </c>
      <c r="C101" s="95" t="s">
        <v>1169</v>
      </c>
      <c r="D101" s="96" t="s">
        <v>1170</v>
      </c>
      <c r="E101" s="97" t="s">
        <v>507</v>
      </c>
      <c r="F101" s="98">
        <v>50</v>
      </c>
      <c r="G101" s="324"/>
      <c r="H101" s="3">
        <f t="shared" si="3"/>
        <v>0</v>
      </c>
      <c r="I101" s="79" t="e">
        <f>H101/$G$455</f>
        <v>#DIV/0!</v>
      </c>
      <c r="L101" s="73"/>
    </row>
    <row r="102" spans="1:166" ht="30.75" outlineLevel="1" thickBot="1" x14ac:dyDescent="0.3">
      <c r="A102" s="2" t="s">
        <v>256</v>
      </c>
      <c r="B102" s="11" t="s">
        <v>1207</v>
      </c>
      <c r="C102" s="122" t="s">
        <v>543</v>
      </c>
      <c r="D102" s="116" t="s">
        <v>544</v>
      </c>
      <c r="E102" s="82" t="s">
        <v>507</v>
      </c>
      <c r="F102" s="83">
        <v>500</v>
      </c>
      <c r="G102" s="325"/>
      <c r="H102" s="17">
        <f t="shared" si="3"/>
        <v>0</v>
      </c>
      <c r="I102" s="84" t="e">
        <f>H102/$G$455</f>
        <v>#DIV/0!</v>
      </c>
      <c r="L102" s="73"/>
    </row>
    <row r="103" spans="1:166" s="67" customFormat="1" ht="20.25" customHeight="1" thickBot="1" x14ac:dyDescent="0.3">
      <c r="A103" s="85">
        <v>5</v>
      </c>
      <c r="B103" s="86"/>
      <c r="C103" s="87"/>
      <c r="D103" s="88" t="s">
        <v>141</v>
      </c>
      <c r="E103" s="89">
        <f>E104</f>
        <v>0</v>
      </c>
      <c r="F103" s="89"/>
      <c r="G103" s="89"/>
      <c r="H103" s="89"/>
      <c r="I103" s="66" t="e">
        <f>E103/$G$455</f>
        <v>#DIV/0!</v>
      </c>
      <c r="J103" s="27"/>
      <c r="K103" s="27"/>
      <c r="L103" s="73"/>
    </row>
    <row r="104" spans="1:166" s="131" customFormat="1" ht="20.25" customHeight="1" outlineLevel="1" x14ac:dyDescent="0.25">
      <c r="A104" s="344" t="s">
        <v>71</v>
      </c>
      <c r="B104" s="345"/>
      <c r="C104" s="345"/>
      <c r="D104" s="123" t="s">
        <v>141</v>
      </c>
      <c r="E104" s="69">
        <f>SUM(H105:H159)</f>
        <v>0</v>
      </c>
      <c r="F104" s="70"/>
      <c r="G104" s="70"/>
      <c r="H104" s="71"/>
      <c r="I104" s="72" t="e">
        <f>E104/$G$455</f>
        <v>#DIV/0!</v>
      </c>
      <c r="J104" s="27"/>
      <c r="K104" s="27"/>
      <c r="L104" s="73"/>
      <c r="M104" s="124"/>
      <c r="N104" s="125"/>
      <c r="O104" s="126"/>
      <c r="P104" s="127"/>
      <c r="Q104" s="128"/>
      <c r="R104" s="129"/>
      <c r="S104" s="130"/>
      <c r="T104" s="127"/>
      <c r="U104" s="124"/>
      <c r="V104" s="125"/>
      <c r="W104" s="126"/>
      <c r="X104" s="127"/>
      <c r="Y104" s="128"/>
      <c r="Z104" s="129"/>
      <c r="AA104" s="130"/>
      <c r="AB104" s="127"/>
      <c r="AC104" s="124"/>
      <c r="AD104" s="125"/>
      <c r="AE104" s="126"/>
      <c r="AF104" s="127"/>
      <c r="AG104" s="128"/>
      <c r="AH104" s="129"/>
      <c r="AI104" s="130"/>
      <c r="AJ104" s="127"/>
      <c r="AK104" s="124"/>
      <c r="AL104" s="125"/>
      <c r="AM104" s="126"/>
      <c r="AN104" s="127"/>
      <c r="AO104" s="128"/>
      <c r="AP104" s="129"/>
      <c r="AQ104" s="130"/>
      <c r="AR104" s="127"/>
      <c r="AS104" s="124"/>
      <c r="AT104" s="125"/>
      <c r="AU104" s="126"/>
      <c r="AV104" s="127"/>
      <c r="AW104" s="128"/>
      <c r="AX104" s="129"/>
      <c r="AY104" s="130"/>
      <c r="AZ104" s="127"/>
      <c r="BA104" s="124"/>
      <c r="BB104" s="125"/>
      <c r="BC104" s="126"/>
      <c r="BD104" s="127"/>
      <c r="BE104" s="128"/>
      <c r="BF104" s="129"/>
      <c r="BG104" s="130"/>
      <c r="BH104" s="127"/>
      <c r="BI104" s="124"/>
      <c r="BJ104" s="125"/>
      <c r="BK104" s="126"/>
      <c r="BL104" s="127"/>
      <c r="BM104" s="128"/>
      <c r="BN104" s="129"/>
      <c r="BO104" s="130"/>
      <c r="BP104" s="127"/>
      <c r="BQ104" s="124"/>
      <c r="BR104" s="125"/>
      <c r="BS104" s="126"/>
      <c r="BT104" s="127"/>
      <c r="BU104" s="128"/>
      <c r="BV104" s="129"/>
      <c r="BW104" s="130"/>
      <c r="BX104" s="127"/>
      <c r="BY104" s="124"/>
      <c r="BZ104" s="125"/>
      <c r="CA104" s="126"/>
      <c r="CB104" s="127"/>
      <c r="CC104" s="128"/>
      <c r="CD104" s="129"/>
      <c r="CE104" s="130"/>
      <c r="CF104" s="127"/>
      <c r="CG104" s="124"/>
      <c r="CH104" s="125"/>
      <c r="CI104" s="126"/>
      <c r="CJ104" s="127"/>
      <c r="CK104" s="128"/>
      <c r="CL104" s="129"/>
      <c r="CM104" s="130"/>
      <c r="CN104" s="127"/>
      <c r="CO104" s="124"/>
      <c r="CP104" s="125"/>
      <c r="CQ104" s="126"/>
      <c r="CR104" s="127"/>
      <c r="CS104" s="128"/>
      <c r="CT104" s="129"/>
      <c r="CU104" s="130"/>
      <c r="CV104" s="127"/>
      <c r="CW104" s="124"/>
      <c r="CX104" s="125"/>
      <c r="CY104" s="126"/>
      <c r="CZ104" s="127"/>
      <c r="DA104" s="128"/>
      <c r="DB104" s="129"/>
      <c r="DC104" s="130"/>
      <c r="DD104" s="127"/>
      <c r="DE104" s="124"/>
      <c r="DF104" s="125"/>
      <c r="DG104" s="126"/>
      <c r="DH104" s="127"/>
      <c r="DI104" s="128"/>
      <c r="DJ104" s="129"/>
      <c r="DK104" s="130"/>
      <c r="DL104" s="127"/>
      <c r="DM104" s="124"/>
      <c r="DN104" s="125"/>
      <c r="DO104" s="126"/>
      <c r="DP104" s="127"/>
      <c r="DQ104" s="128"/>
      <c r="DR104" s="129"/>
      <c r="DS104" s="130"/>
      <c r="DT104" s="127"/>
      <c r="DU104" s="124"/>
      <c r="DV104" s="125"/>
      <c r="DW104" s="126"/>
      <c r="DX104" s="127"/>
      <c r="DY104" s="128"/>
      <c r="DZ104" s="129"/>
      <c r="EA104" s="130"/>
      <c r="EB104" s="127"/>
      <c r="EC104" s="124"/>
      <c r="ED104" s="125"/>
      <c r="EE104" s="126"/>
      <c r="EF104" s="127"/>
      <c r="EG104" s="128"/>
      <c r="EH104" s="129"/>
      <c r="EI104" s="130"/>
      <c r="EJ104" s="127"/>
      <c r="EK104" s="124"/>
      <c r="EL104" s="125"/>
      <c r="EM104" s="126"/>
      <c r="EN104" s="127"/>
      <c r="EO104" s="128"/>
      <c r="EP104" s="129"/>
      <c r="EQ104" s="130"/>
      <c r="ER104" s="127"/>
      <c r="ES104" s="124"/>
      <c r="ET104" s="125"/>
      <c r="EU104" s="126"/>
      <c r="EV104" s="127"/>
      <c r="EW104" s="128"/>
      <c r="EX104" s="129"/>
      <c r="EY104" s="130"/>
      <c r="EZ104" s="127"/>
      <c r="FA104" s="124"/>
      <c r="FB104" s="125"/>
      <c r="FC104" s="126"/>
      <c r="FD104" s="127"/>
      <c r="FE104" s="128"/>
      <c r="FF104" s="129"/>
      <c r="FG104" s="130"/>
      <c r="FH104" s="127"/>
      <c r="FI104" s="124"/>
      <c r="FJ104" s="129"/>
    </row>
    <row r="105" spans="1:166" ht="30" outlineLevel="1" x14ac:dyDescent="0.25">
      <c r="A105" s="2" t="s">
        <v>257</v>
      </c>
      <c r="B105" s="11" t="s">
        <v>1207</v>
      </c>
      <c r="C105" s="75" t="s">
        <v>589</v>
      </c>
      <c r="D105" s="76" t="s">
        <v>590</v>
      </c>
      <c r="E105" s="77" t="s">
        <v>4</v>
      </c>
      <c r="F105" s="78">
        <v>1080</v>
      </c>
      <c r="G105" s="324"/>
      <c r="H105" s="3">
        <f t="shared" ref="H105:H159" si="4">ROUND(F105*G105,2)</f>
        <v>0</v>
      </c>
      <c r="I105" s="79" t="e">
        <f>H105/$G$455</f>
        <v>#DIV/0!</v>
      </c>
      <c r="L105" s="73"/>
    </row>
    <row r="106" spans="1:166" ht="30" outlineLevel="1" x14ac:dyDescent="0.25">
      <c r="A106" s="2" t="s">
        <v>258</v>
      </c>
      <c r="B106" s="11" t="s">
        <v>1207</v>
      </c>
      <c r="C106" s="75" t="s">
        <v>591</v>
      </c>
      <c r="D106" s="76" t="s">
        <v>592</v>
      </c>
      <c r="E106" s="77" t="s">
        <v>4</v>
      </c>
      <c r="F106" s="78">
        <v>2160</v>
      </c>
      <c r="G106" s="324"/>
      <c r="H106" s="3">
        <f t="shared" si="4"/>
        <v>0</v>
      </c>
      <c r="I106" s="79" t="e">
        <f>H106/$G$455</f>
        <v>#DIV/0!</v>
      </c>
      <c r="L106" s="73"/>
    </row>
    <row r="107" spans="1:166" outlineLevel="1" x14ac:dyDescent="0.25">
      <c r="A107" s="2" t="s">
        <v>259</v>
      </c>
      <c r="B107" s="11" t="s">
        <v>1207</v>
      </c>
      <c r="C107" s="75" t="s">
        <v>593</v>
      </c>
      <c r="D107" s="11" t="s">
        <v>594</v>
      </c>
      <c r="E107" s="77" t="s">
        <v>4</v>
      </c>
      <c r="F107" s="78">
        <v>350</v>
      </c>
      <c r="G107" s="324"/>
      <c r="H107" s="3">
        <f t="shared" si="4"/>
        <v>0</v>
      </c>
      <c r="I107" s="79" t="e">
        <f>H107/$G$455</f>
        <v>#DIV/0!</v>
      </c>
      <c r="L107" s="73"/>
    </row>
    <row r="108" spans="1:166" ht="30" outlineLevel="1" x14ac:dyDescent="0.25">
      <c r="A108" s="2" t="s">
        <v>260</v>
      </c>
      <c r="B108" s="11" t="s">
        <v>1207</v>
      </c>
      <c r="C108" s="75" t="s">
        <v>595</v>
      </c>
      <c r="D108" s="76" t="s">
        <v>596</v>
      </c>
      <c r="E108" s="77" t="s">
        <v>4</v>
      </c>
      <c r="F108" s="78">
        <v>1320</v>
      </c>
      <c r="G108" s="324"/>
      <c r="H108" s="3">
        <f t="shared" si="4"/>
        <v>0</v>
      </c>
      <c r="I108" s="79" t="e">
        <f>H108/$G$455</f>
        <v>#DIV/0!</v>
      </c>
      <c r="L108" s="73"/>
    </row>
    <row r="109" spans="1:166" ht="30" outlineLevel="1" x14ac:dyDescent="0.25">
      <c r="A109" s="2" t="s">
        <v>261</v>
      </c>
      <c r="B109" s="11" t="s">
        <v>1207</v>
      </c>
      <c r="C109" s="75" t="s">
        <v>597</v>
      </c>
      <c r="D109" s="76" t="s">
        <v>598</v>
      </c>
      <c r="E109" s="77" t="s">
        <v>4</v>
      </c>
      <c r="F109" s="78">
        <v>2640</v>
      </c>
      <c r="G109" s="324"/>
      <c r="H109" s="3">
        <f t="shared" si="4"/>
        <v>0</v>
      </c>
      <c r="I109" s="79" t="e">
        <f>H109/$G$455</f>
        <v>#DIV/0!</v>
      </c>
      <c r="L109" s="73"/>
    </row>
    <row r="110" spans="1:166" ht="30" outlineLevel="1" x14ac:dyDescent="0.25">
      <c r="A110" s="2" t="s">
        <v>61</v>
      </c>
      <c r="B110" s="11" t="s">
        <v>1207</v>
      </c>
      <c r="C110" s="75" t="s">
        <v>599</v>
      </c>
      <c r="D110" s="76" t="s">
        <v>600</v>
      </c>
      <c r="E110" s="77" t="s">
        <v>4</v>
      </c>
      <c r="F110" s="78">
        <v>350</v>
      </c>
      <c r="G110" s="324"/>
      <c r="H110" s="3">
        <f t="shared" si="4"/>
        <v>0</v>
      </c>
      <c r="I110" s="79" t="e">
        <f>H110/$G$455</f>
        <v>#DIV/0!</v>
      </c>
      <c r="L110" s="73"/>
    </row>
    <row r="111" spans="1:166" ht="30" outlineLevel="1" x14ac:dyDescent="0.25">
      <c r="A111" s="2" t="s">
        <v>262</v>
      </c>
      <c r="B111" s="11" t="s">
        <v>1207</v>
      </c>
      <c r="C111" s="75" t="s">
        <v>601</v>
      </c>
      <c r="D111" s="76" t="s">
        <v>602</v>
      </c>
      <c r="E111" s="77" t="s">
        <v>4</v>
      </c>
      <c r="F111" s="78">
        <v>500</v>
      </c>
      <c r="G111" s="324"/>
      <c r="H111" s="3">
        <f t="shared" si="4"/>
        <v>0</v>
      </c>
      <c r="I111" s="79" t="e">
        <f>H111/$G$455</f>
        <v>#DIV/0!</v>
      </c>
      <c r="L111" s="73"/>
    </row>
    <row r="112" spans="1:166" ht="30" outlineLevel="1" x14ac:dyDescent="0.25">
      <c r="A112" s="2" t="s">
        <v>62</v>
      </c>
      <c r="B112" s="11" t="s">
        <v>1207</v>
      </c>
      <c r="C112" s="75" t="s">
        <v>603</v>
      </c>
      <c r="D112" s="76" t="s">
        <v>604</v>
      </c>
      <c r="E112" s="77" t="s">
        <v>4</v>
      </c>
      <c r="F112" s="78">
        <v>32500</v>
      </c>
      <c r="G112" s="324"/>
      <c r="H112" s="3">
        <f t="shared" si="4"/>
        <v>0</v>
      </c>
      <c r="I112" s="79" t="e">
        <f>H112/$G$455</f>
        <v>#DIV/0!</v>
      </c>
      <c r="L112" s="73"/>
    </row>
    <row r="113" spans="1:12" ht="30" outlineLevel="1" x14ac:dyDescent="0.25">
      <c r="A113" s="2" t="s">
        <v>63</v>
      </c>
      <c r="B113" s="11" t="s">
        <v>1207</v>
      </c>
      <c r="C113" s="75" t="s">
        <v>605</v>
      </c>
      <c r="D113" s="76" t="s">
        <v>606</v>
      </c>
      <c r="E113" s="77" t="s">
        <v>4</v>
      </c>
      <c r="F113" s="78">
        <v>300</v>
      </c>
      <c r="G113" s="324"/>
      <c r="H113" s="3">
        <f t="shared" si="4"/>
        <v>0</v>
      </c>
      <c r="I113" s="79" t="e">
        <f>H113/$G$455</f>
        <v>#DIV/0!</v>
      </c>
      <c r="L113" s="73"/>
    </row>
    <row r="114" spans="1:12" ht="30" outlineLevel="1" x14ac:dyDescent="0.25">
      <c r="A114" s="2" t="s">
        <v>64</v>
      </c>
      <c r="B114" s="11" t="s">
        <v>1207</v>
      </c>
      <c r="C114" s="75" t="s">
        <v>607</v>
      </c>
      <c r="D114" s="76" t="s">
        <v>608</v>
      </c>
      <c r="E114" s="77" t="s">
        <v>4</v>
      </c>
      <c r="F114" s="78">
        <v>1750</v>
      </c>
      <c r="G114" s="324"/>
      <c r="H114" s="3">
        <f t="shared" si="4"/>
        <v>0</v>
      </c>
      <c r="I114" s="79" t="e">
        <f>H114/$G$455</f>
        <v>#DIV/0!</v>
      </c>
      <c r="L114" s="73"/>
    </row>
    <row r="115" spans="1:12" ht="30" outlineLevel="1" x14ac:dyDescent="0.25">
      <c r="A115" s="2" t="s">
        <v>65</v>
      </c>
      <c r="B115" s="11" t="s">
        <v>1207</v>
      </c>
      <c r="C115" s="75" t="s">
        <v>609</v>
      </c>
      <c r="D115" s="76" t="s">
        <v>610</v>
      </c>
      <c r="E115" s="77" t="s">
        <v>4</v>
      </c>
      <c r="F115" s="78">
        <v>300</v>
      </c>
      <c r="G115" s="324"/>
      <c r="H115" s="3">
        <f t="shared" si="4"/>
        <v>0</v>
      </c>
      <c r="I115" s="79" t="e">
        <f>H115/$G$455</f>
        <v>#DIV/0!</v>
      </c>
      <c r="L115" s="73"/>
    </row>
    <row r="116" spans="1:12" ht="30" outlineLevel="1" x14ac:dyDescent="0.25">
      <c r="A116" s="2" t="s">
        <v>66</v>
      </c>
      <c r="B116" s="11" t="s">
        <v>1207</v>
      </c>
      <c r="C116" s="75" t="s">
        <v>611</v>
      </c>
      <c r="D116" s="76" t="s">
        <v>612</v>
      </c>
      <c r="E116" s="77" t="s">
        <v>4</v>
      </c>
      <c r="F116" s="78">
        <v>875</v>
      </c>
      <c r="G116" s="324"/>
      <c r="H116" s="3">
        <f t="shared" si="4"/>
        <v>0</v>
      </c>
      <c r="I116" s="79" t="e">
        <f>H116/$G$455</f>
        <v>#DIV/0!</v>
      </c>
      <c r="L116" s="73"/>
    </row>
    <row r="117" spans="1:12" ht="30" outlineLevel="1" x14ac:dyDescent="0.25">
      <c r="A117" s="2" t="s">
        <v>67</v>
      </c>
      <c r="B117" s="11" t="s">
        <v>1207</v>
      </c>
      <c r="C117" s="75" t="s">
        <v>613</v>
      </c>
      <c r="D117" s="76" t="s">
        <v>614</v>
      </c>
      <c r="E117" s="77" t="s">
        <v>4</v>
      </c>
      <c r="F117" s="78">
        <v>300</v>
      </c>
      <c r="G117" s="324"/>
      <c r="H117" s="3">
        <f t="shared" si="4"/>
        <v>0</v>
      </c>
      <c r="I117" s="79" t="e">
        <f>H117/$G$455</f>
        <v>#DIV/0!</v>
      </c>
      <c r="L117" s="73"/>
    </row>
    <row r="118" spans="1:12" ht="30" outlineLevel="1" x14ac:dyDescent="0.25">
      <c r="A118" s="2" t="s">
        <v>68</v>
      </c>
      <c r="B118" s="11" t="s">
        <v>1207</v>
      </c>
      <c r="C118" s="75" t="s">
        <v>615</v>
      </c>
      <c r="D118" s="76" t="s">
        <v>616</v>
      </c>
      <c r="E118" s="77" t="s">
        <v>4</v>
      </c>
      <c r="F118" s="78">
        <v>875</v>
      </c>
      <c r="G118" s="324"/>
      <c r="H118" s="3">
        <f t="shared" si="4"/>
        <v>0</v>
      </c>
      <c r="I118" s="79" t="e">
        <f>H118/$G$455</f>
        <v>#DIV/0!</v>
      </c>
      <c r="L118" s="73"/>
    </row>
    <row r="119" spans="1:12" ht="30" outlineLevel="1" x14ac:dyDescent="0.25">
      <c r="A119" s="2" t="s">
        <v>69</v>
      </c>
      <c r="B119" s="11" t="s">
        <v>1207</v>
      </c>
      <c r="C119" s="75" t="s">
        <v>953</v>
      </c>
      <c r="D119" s="76" t="s">
        <v>954</v>
      </c>
      <c r="E119" s="77" t="s">
        <v>4</v>
      </c>
      <c r="F119" s="78">
        <v>4310</v>
      </c>
      <c r="G119" s="324"/>
      <c r="H119" s="3">
        <f t="shared" si="4"/>
        <v>0</v>
      </c>
      <c r="I119" s="79" t="e">
        <f>H119/$G$455</f>
        <v>#DIV/0!</v>
      </c>
      <c r="L119" s="73"/>
    </row>
    <row r="120" spans="1:12" ht="30" outlineLevel="1" x14ac:dyDescent="0.25">
      <c r="A120" s="2" t="s">
        <v>471</v>
      </c>
      <c r="B120" s="11" t="s">
        <v>1207</v>
      </c>
      <c r="C120" s="75" t="s">
        <v>629</v>
      </c>
      <c r="D120" s="76" t="s">
        <v>630</v>
      </c>
      <c r="E120" s="77" t="s">
        <v>507</v>
      </c>
      <c r="F120" s="78">
        <v>20</v>
      </c>
      <c r="G120" s="324"/>
      <c r="H120" s="3">
        <f t="shared" si="4"/>
        <v>0</v>
      </c>
      <c r="I120" s="79" t="e">
        <f>H120/$G$455</f>
        <v>#DIV/0!</v>
      </c>
      <c r="L120" s="73"/>
    </row>
    <row r="121" spans="1:12" ht="30" outlineLevel="1" x14ac:dyDescent="0.25">
      <c r="A121" s="2" t="s">
        <v>472</v>
      </c>
      <c r="B121" s="11" t="s">
        <v>1207</v>
      </c>
      <c r="C121" s="75" t="s">
        <v>631</v>
      </c>
      <c r="D121" s="76" t="s">
        <v>632</v>
      </c>
      <c r="E121" s="77" t="s">
        <v>507</v>
      </c>
      <c r="F121" s="78">
        <v>20</v>
      </c>
      <c r="G121" s="324"/>
      <c r="H121" s="3">
        <f t="shared" si="4"/>
        <v>0</v>
      </c>
      <c r="I121" s="79" t="e">
        <f>H121/$G$455</f>
        <v>#DIV/0!</v>
      </c>
      <c r="L121" s="73"/>
    </row>
    <row r="122" spans="1:12" ht="30" outlineLevel="1" x14ac:dyDescent="0.25">
      <c r="A122" s="2" t="s">
        <v>70</v>
      </c>
      <c r="B122" s="11" t="s">
        <v>1207</v>
      </c>
      <c r="C122" s="75" t="s">
        <v>633</v>
      </c>
      <c r="D122" s="76" t="s">
        <v>634</v>
      </c>
      <c r="E122" s="77" t="s">
        <v>507</v>
      </c>
      <c r="F122" s="78">
        <v>20</v>
      </c>
      <c r="G122" s="324"/>
      <c r="H122" s="3">
        <f t="shared" si="4"/>
        <v>0</v>
      </c>
      <c r="I122" s="79" t="e">
        <f>H122/$G$455</f>
        <v>#DIV/0!</v>
      </c>
      <c r="L122" s="73"/>
    </row>
    <row r="123" spans="1:12" ht="30" outlineLevel="1" x14ac:dyDescent="0.25">
      <c r="A123" s="2" t="s">
        <v>473</v>
      </c>
      <c r="B123" s="11" t="s">
        <v>1207</v>
      </c>
      <c r="C123" s="75" t="s">
        <v>635</v>
      </c>
      <c r="D123" s="76" t="s">
        <v>636</v>
      </c>
      <c r="E123" s="77" t="s">
        <v>507</v>
      </c>
      <c r="F123" s="78">
        <v>20</v>
      </c>
      <c r="G123" s="324"/>
      <c r="H123" s="3">
        <f t="shared" si="4"/>
        <v>0</v>
      </c>
      <c r="I123" s="79" t="e">
        <f>H123/$G$455</f>
        <v>#DIV/0!</v>
      </c>
      <c r="L123" s="73"/>
    </row>
    <row r="124" spans="1:12" ht="30" outlineLevel="1" x14ac:dyDescent="0.25">
      <c r="A124" s="7" t="s">
        <v>474</v>
      </c>
      <c r="B124" s="11" t="s">
        <v>1207</v>
      </c>
      <c r="C124" s="91" t="s">
        <v>637</v>
      </c>
      <c r="D124" s="92" t="s">
        <v>638</v>
      </c>
      <c r="E124" s="93" t="s">
        <v>507</v>
      </c>
      <c r="F124" s="94">
        <v>20</v>
      </c>
      <c r="G124" s="324"/>
      <c r="H124" s="3">
        <f t="shared" si="4"/>
        <v>0</v>
      </c>
      <c r="I124" s="79" t="e">
        <f>H124/$G$455</f>
        <v>#DIV/0!</v>
      </c>
      <c r="L124" s="73"/>
    </row>
    <row r="125" spans="1:12" ht="30" outlineLevel="1" x14ac:dyDescent="0.25">
      <c r="A125" s="8" t="s">
        <v>263</v>
      </c>
      <c r="B125" s="11" t="s">
        <v>1207</v>
      </c>
      <c r="C125" s="95" t="s">
        <v>639</v>
      </c>
      <c r="D125" s="96" t="s">
        <v>640</v>
      </c>
      <c r="E125" s="97" t="s">
        <v>507</v>
      </c>
      <c r="F125" s="98">
        <v>100</v>
      </c>
      <c r="G125" s="324"/>
      <c r="H125" s="3">
        <f t="shared" si="4"/>
        <v>0</v>
      </c>
      <c r="I125" s="79" t="e">
        <f>H125/$G$455</f>
        <v>#DIV/0!</v>
      </c>
      <c r="L125" s="73"/>
    </row>
    <row r="126" spans="1:12" ht="30" outlineLevel="1" x14ac:dyDescent="0.25">
      <c r="A126" s="2" t="s">
        <v>475</v>
      </c>
      <c r="B126" s="11" t="s">
        <v>1207</v>
      </c>
      <c r="C126" s="75" t="s">
        <v>641</v>
      </c>
      <c r="D126" s="76" t="s">
        <v>642</v>
      </c>
      <c r="E126" s="77" t="s">
        <v>507</v>
      </c>
      <c r="F126" s="78">
        <v>30</v>
      </c>
      <c r="G126" s="324"/>
      <c r="H126" s="3">
        <f t="shared" si="4"/>
        <v>0</v>
      </c>
      <c r="I126" s="79" t="e">
        <f>H126/$G$455</f>
        <v>#DIV/0!</v>
      </c>
      <c r="L126" s="73"/>
    </row>
    <row r="127" spans="1:12" ht="30" outlineLevel="1" x14ac:dyDescent="0.25">
      <c r="A127" s="2" t="s">
        <v>476</v>
      </c>
      <c r="B127" s="11" t="s">
        <v>1207</v>
      </c>
      <c r="C127" s="75" t="s">
        <v>643</v>
      </c>
      <c r="D127" s="76" t="s">
        <v>644</v>
      </c>
      <c r="E127" s="77" t="s">
        <v>507</v>
      </c>
      <c r="F127" s="78">
        <v>40</v>
      </c>
      <c r="G127" s="324"/>
      <c r="H127" s="3">
        <f t="shared" si="4"/>
        <v>0</v>
      </c>
      <c r="I127" s="79" t="e">
        <f>H127/$G$455</f>
        <v>#DIV/0!</v>
      </c>
      <c r="L127" s="73"/>
    </row>
    <row r="128" spans="1:12" ht="30" outlineLevel="1" x14ac:dyDescent="0.25">
      <c r="A128" s="2" t="s">
        <v>264</v>
      </c>
      <c r="B128" s="11" t="s">
        <v>1207</v>
      </c>
      <c r="C128" s="75" t="s">
        <v>645</v>
      </c>
      <c r="D128" s="76" t="s">
        <v>646</v>
      </c>
      <c r="E128" s="77" t="s">
        <v>507</v>
      </c>
      <c r="F128" s="78">
        <v>25</v>
      </c>
      <c r="G128" s="324"/>
      <c r="H128" s="3">
        <f t="shared" si="4"/>
        <v>0</v>
      </c>
      <c r="I128" s="79" t="e">
        <f>H128/$G$455</f>
        <v>#DIV/0!</v>
      </c>
      <c r="L128" s="73"/>
    </row>
    <row r="129" spans="1:12" ht="30" outlineLevel="1" x14ac:dyDescent="0.25">
      <c r="A129" s="2" t="s">
        <v>477</v>
      </c>
      <c r="B129" s="11" t="s">
        <v>1207</v>
      </c>
      <c r="C129" s="75" t="s">
        <v>647</v>
      </c>
      <c r="D129" s="76" t="s">
        <v>648</v>
      </c>
      <c r="E129" s="77" t="s">
        <v>507</v>
      </c>
      <c r="F129" s="78">
        <v>10</v>
      </c>
      <c r="G129" s="324"/>
      <c r="H129" s="3">
        <f t="shared" si="4"/>
        <v>0</v>
      </c>
      <c r="I129" s="79" t="e">
        <f>H129/$G$455</f>
        <v>#DIV/0!</v>
      </c>
      <c r="L129" s="73"/>
    </row>
    <row r="130" spans="1:12" ht="30" outlineLevel="1" x14ac:dyDescent="0.25">
      <c r="A130" s="2" t="s">
        <v>478</v>
      </c>
      <c r="B130" s="11" t="s">
        <v>1207</v>
      </c>
      <c r="C130" s="75" t="s">
        <v>649</v>
      </c>
      <c r="D130" s="76" t="s">
        <v>650</v>
      </c>
      <c r="E130" s="77" t="s">
        <v>507</v>
      </c>
      <c r="F130" s="78">
        <v>10</v>
      </c>
      <c r="G130" s="324"/>
      <c r="H130" s="3">
        <f t="shared" si="4"/>
        <v>0</v>
      </c>
      <c r="I130" s="79" t="e">
        <f>H130/$G$455</f>
        <v>#DIV/0!</v>
      </c>
      <c r="L130" s="73"/>
    </row>
    <row r="131" spans="1:12" ht="30" outlineLevel="1" x14ac:dyDescent="0.25">
      <c r="A131" s="2" t="s">
        <v>265</v>
      </c>
      <c r="B131" s="11" t="s">
        <v>1075</v>
      </c>
      <c r="C131" s="75" t="s">
        <v>1176</v>
      </c>
      <c r="D131" s="76" t="s">
        <v>1177</v>
      </c>
      <c r="E131" s="77" t="s">
        <v>507</v>
      </c>
      <c r="F131" s="78">
        <v>1</v>
      </c>
      <c r="G131" s="324"/>
      <c r="H131" s="3">
        <f t="shared" si="4"/>
        <v>0</v>
      </c>
      <c r="I131" s="79" t="e">
        <f>H131/$G$455</f>
        <v>#DIV/0!</v>
      </c>
      <c r="L131" s="73"/>
    </row>
    <row r="132" spans="1:12" ht="30" outlineLevel="1" x14ac:dyDescent="0.25">
      <c r="A132" s="2" t="s">
        <v>479</v>
      </c>
      <c r="B132" s="11" t="s">
        <v>1207</v>
      </c>
      <c r="C132" s="75" t="s">
        <v>651</v>
      </c>
      <c r="D132" s="76" t="s">
        <v>652</v>
      </c>
      <c r="E132" s="77" t="s">
        <v>507</v>
      </c>
      <c r="F132" s="78">
        <v>1</v>
      </c>
      <c r="G132" s="324"/>
      <c r="H132" s="3">
        <f t="shared" si="4"/>
        <v>0</v>
      </c>
      <c r="I132" s="79" t="e">
        <f>H132/$G$455</f>
        <v>#DIV/0!</v>
      </c>
      <c r="L132" s="73"/>
    </row>
    <row r="133" spans="1:12" ht="30" outlineLevel="1" x14ac:dyDescent="0.25">
      <c r="A133" s="2" t="s">
        <v>480</v>
      </c>
      <c r="B133" s="11" t="s">
        <v>1075</v>
      </c>
      <c r="C133" s="75" t="s">
        <v>1178</v>
      </c>
      <c r="D133" s="76" t="s">
        <v>1179</v>
      </c>
      <c r="E133" s="77" t="s">
        <v>507</v>
      </c>
      <c r="F133" s="78">
        <v>1</v>
      </c>
      <c r="G133" s="324"/>
      <c r="H133" s="3">
        <f t="shared" si="4"/>
        <v>0</v>
      </c>
      <c r="I133" s="79" t="e">
        <f>H133/$G$455</f>
        <v>#DIV/0!</v>
      </c>
      <c r="L133" s="73"/>
    </row>
    <row r="134" spans="1:12" ht="30" outlineLevel="1" x14ac:dyDescent="0.25">
      <c r="A134" s="2" t="s">
        <v>266</v>
      </c>
      <c r="B134" s="11" t="s">
        <v>1075</v>
      </c>
      <c r="C134" s="75" t="s">
        <v>1180</v>
      </c>
      <c r="D134" s="76" t="s">
        <v>1181</v>
      </c>
      <c r="E134" s="77" t="s">
        <v>507</v>
      </c>
      <c r="F134" s="78">
        <v>1</v>
      </c>
      <c r="G134" s="324"/>
      <c r="H134" s="3">
        <f t="shared" si="4"/>
        <v>0</v>
      </c>
      <c r="I134" s="79" t="e">
        <f>H134/$G$455</f>
        <v>#DIV/0!</v>
      </c>
      <c r="L134" s="73"/>
    </row>
    <row r="135" spans="1:12" ht="30" outlineLevel="1" x14ac:dyDescent="0.25">
      <c r="A135" s="2" t="s">
        <v>481</v>
      </c>
      <c r="B135" s="11" t="s">
        <v>1075</v>
      </c>
      <c r="C135" s="75" t="s">
        <v>180</v>
      </c>
      <c r="D135" s="76" t="s">
        <v>1186</v>
      </c>
      <c r="E135" s="77" t="s">
        <v>507</v>
      </c>
      <c r="F135" s="78">
        <v>250</v>
      </c>
      <c r="G135" s="324"/>
      <c r="H135" s="3">
        <f t="shared" si="4"/>
        <v>0</v>
      </c>
      <c r="I135" s="79" t="e">
        <f>H135/$G$455</f>
        <v>#DIV/0!</v>
      </c>
      <c r="L135" s="73"/>
    </row>
    <row r="136" spans="1:12" outlineLevel="1" x14ac:dyDescent="0.25">
      <c r="A136" s="2" t="s">
        <v>267</v>
      </c>
      <c r="B136" s="11" t="s">
        <v>1075</v>
      </c>
      <c r="C136" s="75" t="s">
        <v>179</v>
      </c>
      <c r="D136" s="76" t="s">
        <v>1185</v>
      </c>
      <c r="E136" s="77" t="s">
        <v>507</v>
      </c>
      <c r="F136" s="78">
        <v>250</v>
      </c>
      <c r="G136" s="324"/>
      <c r="H136" s="3">
        <f t="shared" si="4"/>
        <v>0</v>
      </c>
      <c r="I136" s="79" t="e">
        <f>H136/$G$455</f>
        <v>#DIV/0!</v>
      </c>
      <c r="L136" s="73"/>
    </row>
    <row r="137" spans="1:12" ht="30" outlineLevel="1" x14ac:dyDescent="0.25">
      <c r="A137" s="2" t="s">
        <v>268</v>
      </c>
      <c r="B137" s="11" t="s">
        <v>1075</v>
      </c>
      <c r="C137" s="75" t="s">
        <v>177</v>
      </c>
      <c r="D137" s="76" t="s">
        <v>1183</v>
      </c>
      <c r="E137" s="77" t="s">
        <v>507</v>
      </c>
      <c r="F137" s="78">
        <v>600</v>
      </c>
      <c r="G137" s="324"/>
      <c r="H137" s="3">
        <f t="shared" si="4"/>
        <v>0</v>
      </c>
      <c r="I137" s="79" t="e">
        <f>H137/$G$455</f>
        <v>#DIV/0!</v>
      </c>
      <c r="L137" s="73"/>
    </row>
    <row r="138" spans="1:12" outlineLevel="1" x14ac:dyDescent="0.25">
      <c r="A138" s="2" t="s">
        <v>269</v>
      </c>
      <c r="B138" s="11" t="s">
        <v>1075</v>
      </c>
      <c r="C138" s="75" t="s">
        <v>176</v>
      </c>
      <c r="D138" s="76" t="s">
        <v>1182</v>
      </c>
      <c r="E138" s="77" t="s">
        <v>507</v>
      </c>
      <c r="F138" s="78">
        <v>1200</v>
      </c>
      <c r="G138" s="324"/>
      <c r="H138" s="3">
        <f t="shared" si="4"/>
        <v>0</v>
      </c>
      <c r="I138" s="79" t="e">
        <f>H138/$G$455</f>
        <v>#DIV/0!</v>
      </c>
      <c r="L138" s="73"/>
    </row>
    <row r="139" spans="1:12" ht="30" customHeight="1" outlineLevel="1" x14ac:dyDescent="0.25">
      <c r="A139" s="2" t="s">
        <v>270</v>
      </c>
      <c r="B139" s="11" t="s">
        <v>1075</v>
      </c>
      <c r="C139" s="75" t="s">
        <v>181</v>
      </c>
      <c r="D139" s="76" t="s">
        <v>1187</v>
      </c>
      <c r="E139" s="77" t="s">
        <v>507</v>
      </c>
      <c r="F139" s="78">
        <v>450</v>
      </c>
      <c r="G139" s="324"/>
      <c r="H139" s="3">
        <f t="shared" si="4"/>
        <v>0</v>
      </c>
      <c r="I139" s="79" t="e">
        <f>H139/$G$455</f>
        <v>#DIV/0!</v>
      </c>
      <c r="L139" s="73"/>
    </row>
    <row r="140" spans="1:12" ht="30" outlineLevel="1" x14ac:dyDescent="0.25">
      <c r="A140" s="2" t="s">
        <v>271</v>
      </c>
      <c r="B140" s="11" t="s">
        <v>1207</v>
      </c>
      <c r="C140" s="75" t="s">
        <v>663</v>
      </c>
      <c r="D140" s="76" t="s">
        <v>664</v>
      </c>
      <c r="E140" s="77" t="s">
        <v>507</v>
      </c>
      <c r="F140" s="78">
        <v>50</v>
      </c>
      <c r="G140" s="324"/>
      <c r="H140" s="3">
        <f t="shared" si="4"/>
        <v>0</v>
      </c>
      <c r="I140" s="79" t="e">
        <f>H140/$G$455</f>
        <v>#DIV/0!</v>
      </c>
      <c r="L140" s="73"/>
    </row>
    <row r="141" spans="1:12" ht="30" outlineLevel="1" x14ac:dyDescent="0.25">
      <c r="A141" s="2" t="s">
        <v>272</v>
      </c>
      <c r="B141" s="11" t="s">
        <v>1207</v>
      </c>
      <c r="C141" s="75" t="s">
        <v>653</v>
      </c>
      <c r="D141" s="76" t="s">
        <v>654</v>
      </c>
      <c r="E141" s="77" t="s">
        <v>507</v>
      </c>
      <c r="F141" s="78">
        <v>250</v>
      </c>
      <c r="G141" s="324"/>
      <c r="H141" s="3">
        <f t="shared" si="4"/>
        <v>0</v>
      </c>
      <c r="I141" s="79" t="e">
        <f>H141/$G$455</f>
        <v>#DIV/0!</v>
      </c>
      <c r="L141" s="73"/>
    </row>
    <row r="142" spans="1:12" ht="30" outlineLevel="1" x14ac:dyDescent="0.25">
      <c r="A142" s="2" t="s">
        <v>273</v>
      </c>
      <c r="B142" s="11" t="s">
        <v>1207</v>
      </c>
      <c r="C142" s="75" t="s">
        <v>655</v>
      </c>
      <c r="D142" s="76" t="s">
        <v>656</v>
      </c>
      <c r="E142" s="77" t="s">
        <v>507</v>
      </c>
      <c r="F142" s="78">
        <v>75</v>
      </c>
      <c r="G142" s="324"/>
      <c r="H142" s="3">
        <f t="shared" si="4"/>
        <v>0</v>
      </c>
      <c r="I142" s="79" t="e">
        <f>H142/$G$455</f>
        <v>#DIV/0!</v>
      </c>
      <c r="L142" s="73"/>
    </row>
    <row r="143" spans="1:12" ht="30" outlineLevel="1" x14ac:dyDescent="0.25">
      <c r="A143" s="2" t="s">
        <v>274</v>
      </c>
      <c r="B143" s="11" t="s">
        <v>1207</v>
      </c>
      <c r="C143" s="75" t="s">
        <v>657</v>
      </c>
      <c r="D143" s="76" t="s">
        <v>658</v>
      </c>
      <c r="E143" s="77" t="s">
        <v>507</v>
      </c>
      <c r="F143" s="78">
        <v>50</v>
      </c>
      <c r="G143" s="324"/>
      <c r="H143" s="3">
        <f t="shared" si="4"/>
        <v>0</v>
      </c>
      <c r="I143" s="79" t="e">
        <f>H143/$G$455</f>
        <v>#DIV/0!</v>
      </c>
      <c r="L143" s="73"/>
    </row>
    <row r="144" spans="1:12" ht="30" outlineLevel="1" x14ac:dyDescent="0.25">
      <c r="A144" s="2" t="s">
        <v>275</v>
      </c>
      <c r="B144" s="11" t="s">
        <v>1207</v>
      </c>
      <c r="C144" s="75" t="s">
        <v>659</v>
      </c>
      <c r="D144" s="76" t="s">
        <v>660</v>
      </c>
      <c r="E144" s="77" t="s">
        <v>507</v>
      </c>
      <c r="F144" s="78">
        <v>50</v>
      </c>
      <c r="G144" s="324"/>
      <c r="H144" s="3">
        <f t="shared" si="4"/>
        <v>0</v>
      </c>
      <c r="I144" s="79" t="e">
        <f>H144/$G$455</f>
        <v>#DIV/0!</v>
      </c>
      <c r="L144" s="73"/>
    </row>
    <row r="145" spans="1:12" outlineLevel="1" x14ac:dyDescent="0.25">
      <c r="A145" s="2" t="s">
        <v>276</v>
      </c>
      <c r="B145" s="11" t="s">
        <v>1207</v>
      </c>
      <c r="C145" s="75" t="s">
        <v>955</v>
      </c>
      <c r="D145" s="76" t="s">
        <v>956</v>
      </c>
      <c r="E145" s="77" t="s">
        <v>507</v>
      </c>
      <c r="F145" s="78">
        <v>240</v>
      </c>
      <c r="G145" s="324"/>
      <c r="H145" s="3">
        <f t="shared" si="4"/>
        <v>0</v>
      </c>
      <c r="I145" s="79" t="e">
        <f>H145/$G$455</f>
        <v>#DIV/0!</v>
      </c>
      <c r="L145" s="73"/>
    </row>
    <row r="146" spans="1:12" ht="30" outlineLevel="1" x14ac:dyDescent="0.25">
      <c r="A146" s="2" t="s">
        <v>277</v>
      </c>
      <c r="B146" s="11" t="s">
        <v>1207</v>
      </c>
      <c r="C146" s="75" t="s">
        <v>957</v>
      </c>
      <c r="D146" s="76" t="s">
        <v>958</v>
      </c>
      <c r="E146" s="77" t="s">
        <v>507</v>
      </c>
      <c r="F146" s="78">
        <v>5</v>
      </c>
      <c r="G146" s="324"/>
      <c r="H146" s="3">
        <f t="shared" si="4"/>
        <v>0</v>
      </c>
      <c r="I146" s="79" t="e">
        <f>H146/$G$455</f>
        <v>#DIV/0!</v>
      </c>
      <c r="L146" s="73"/>
    </row>
    <row r="147" spans="1:12" ht="30" outlineLevel="1" x14ac:dyDescent="0.25">
      <c r="A147" s="2" t="s">
        <v>278</v>
      </c>
      <c r="B147" s="11" t="s">
        <v>1207</v>
      </c>
      <c r="C147" s="75" t="s">
        <v>661</v>
      </c>
      <c r="D147" s="76" t="s">
        <v>662</v>
      </c>
      <c r="E147" s="77" t="s">
        <v>507</v>
      </c>
      <c r="F147" s="78">
        <v>50</v>
      </c>
      <c r="G147" s="324"/>
      <c r="H147" s="3">
        <f t="shared" si="4"/>
        <v>0</v>
      </c>
      <c r="I147" s="79" t="e">
        <f>H147/$G$455</f>
        <v>#DIV/0!</v>
      </c>
      <c r="L147" s="73"/>
    </row>
    <row r="148" spans="1:12" outlineLevel="1" x14ac:dyDescent="0.25">
      <c r="A148" s="2" t="s">
        <v>279</v>
      </c>
      <c r="B148" s="11" t="s">
        <v>1075</v>
      </c>
      <c r="C148" s="75" t="s">
        <v>178</v>
      </c>
      <c r="D148" s="76" t="s">
        <v>1184</v>
      </c>
      <c r="E148" s="77" t="s">
        <v>507</v>
      </c>
      <c r="F148" s="78">
        <v>100</v>
      </c>
      <c r="G148" s="324"/>
      <c r="H148" s="3">
        <f t="shared" si="4"/>
        <v>0</v>
      </c>
      <c r="I148" s="79" t="e">
        <f>H148/$G$455</f>
        <v>#DIV/0!</v>
      </c>
      <c r="L148" s="73"/>
    </row>
    <row r="149" spans="1:12" ht="30" outlineLevel="1" x14ac:dyDescent="0.25">
      <c r="A149" s="2" t="s">
        <v>280</v>
      </c>
      <c r="B149" s="11" t="s">
        <v>1207</v>
      </c>
      <c r="C149" s="75" t="s">
        <v>617</v>
      </c>
      <c r="D149" s="76" t="s">
        <v>618</v>
      </c>
      <c r="E149" s="77" t="s">
        <v>507</v>
      </c>
      <c r="F149" s="78">
        <v>50</v>
      </c>
      <c r="G149" s="324"/>
      <c r="H149" s="3">
        <f t="shared" si="4"/>
        <v>0</v>
      </c>
      <c r="I149" s="79" t="e">
        <f>H149/$G$455</f>
        <v>#DIV/0!</v>
      </c>
      <c r="L149" s="73"/>
    </row>
    <row r="150" spans="1:12" ht="30" outlineLevel="1" x14ac:dyDescent="0.25">
      <c r="A150" s="2" t="s">
        <v>281</v>
      </c>
      <c r="B150" s="11" t="s">
        <v>1207</v>
      </c>
      <c r="C150" s="75" t="s">
        <v>619</v>
      </c>
      <c r="D150" s="76" t="s">
        <v>620</v>
      </c>
      <c r="E150" s="77" t="s">
        <v>507</v>
      </c>
      <c r="F150" s="78">
        <v>50</v>
      </c>
      <c r="G150" s="324"/>
      <c r="H150" s="3">
        <f t="shared" si="4"/>
        <v>0</v>
      </c>
      <c r="I150" s="79" t="e">
        <f>H150/$G$455</f>
        <v>#DIV/0!</v>
      </c>
      <c r="L150" s="73"/>
    </row>
    <row r="151" spans="1:12" ht="30" outlineLevel="1" x14ac:dyDescent="0.25">
      <c r="A151" s="2" t="s">
        <v>282</v>
      </c>
      <c r="B151" s="11" t="s">
        <v>1207</v>
      </c>
      <c r="C151" s="75" t="s">
        <v>621</v>
      </c>
      <c r="D151" s="76" t="s">
        <v>622</v>
      </c>
      <c r="E151" s="77" t="s">
        <v>507</v>
      </c>
      <c r="F151" s="78">
        <v>50</v>
      </c>
      <c r="G151" s="324"/>
      <c r="H151" s="3">
        <f t="shared" si="4"/>
        <v>0</v>
      </c>
      <c r="I151" s="79" t="e">
        <f>H151/$G$455</f>
        <v>#DIV/0!</v>
      </c>
      <c r="L151" s="73"/>
    </row>
    <row r="152" spans="1:12" ht="30" outlineLevel="1" x14ac:dyDescent="0.25">
      <c r="A152" s="7" t="s">
        <v>283</v>
      </c>
      <c r="B152" s="11" t="s">
        <v>1207</v>
      </c>
      <c r="C152" s="91" t="s">
        <v>623</v>
      </c>
      <c r="D152" s="92" t="s">
        <v>624</v>
      </c>
      <c r="E152" s="93" t="s">
        <v>507</v>
      </c>
      <c r="F152" s="94">
        <v>30</v>
      </c>
      <c r="G152" s="324"/>
      <c r="H152" s="3">
        <f t="shared" si="4"/>
        <v>0</v>
      </c>
      <c r="I152" s="79" t="e">
        <f>H152/$G$455</f>
        <v>#DIV/0!</v>
      </c>
      <c r="L152" s="73"/>
    </row>
    <row r="153" spans="1:12" ht="30" outlineLevel="1" x14ac:dyDescent="0.25">
      <c r="A153" s="8" t="s">
        <v>284</v>
      </c>
      <c r="B153" s="11" t="s">
        <v>1207</v>
      </c>
      <c r="C153" s="95" t="s">
        <v>625</v>
      </c>
      <c r="D153" s="96" t="s">
        <v>626</v>
      </c>
      <c r="E153" s="97" t="s">
        <v>507</v>
      </c>
      <c r="F153" s="98">
        <v>30</v>
      </c>
      <c r="G153" s="324"/>
      <c r="H153" s="3">
        <f t="shared" si="4"/>
        <v>0</v>
      </c>
      <c r="I153" s="79" t="e">
        <f>H153/$G$455</f>
        <v>#DIV/0!</v>
      </c>
      <c r="L153" s="73"/>
    </row>
    <row r="154" spans="1:12" ht="30" outlineLevel="1" x14ac:dyDescent="0.25">
      <c r="A154" s="2" t="s">
        <v>285</v>
      </c>
      <c r="B154" s="11" t="s">
        <v>1207</v>
      </c>
      <c r="C154" s="75" t="s">
        <v>627</v>
      </c>
      <c r="D154" s="76" t="s">
        <v>628</v>
      </c>
      <c r="E154" s="77" t="s">
        <v>507</v>
      </c>
      <c r="F154" s="78">
        <v>30</v>
      </c>
      <c r="G154" s="324"/>
      <c r="H154" s="3">
        <f t="shared" si="4"/>
        <v>0</v>
      </c>
      <c r="I154" s="79" t="e">
        <f>H154/$G$455</f>
        <v>#DIV/0!</v>
      </c>
      <c r="L154" s="73"/>
    </row>
    <row r="155" spans="1:12" ht="45" outlineLevel="1" x14ac:dyDescent="0.25">
      <c r="A155" s="2" t="s">
        <v>286</v>
      </c>
      <c r="B155" s="11" t="s">
        <v>1207</v>
      </c>
      <c r="C155" s="75" t="s">
        <v>665</v>
      </c>
      <c r="D155" s="76" t="s">
        <v>666</v>
      </c>
      <c r="E155" s="77" t="s">
        <v>507</v>
      </c>
      <c r="F155" s="78">
        <v>30</v>
      </c>
      <c r="G155" s="324"/>
      <c r="H155" s="3">
        <f t="shared" si="4"/>
        <v>0</v>
      </c>
      <c r="I155" s="79" t="e">
        <f>H155/$G$455</f>
        <v>#DIV/0!</v>
      </c>
      <c r="L155" s="73"/>
    </row>
    <row r="156" spans="1:12" ht="30" outlineLevel="1" x14ac:dyDescent="0.25">
      <c r="A156" s="2" t="s">
        <v>287</v>
      </c>
      <c r="B156" s="11" t="s">
        <v>1207</v>
      </c>
      <c r="C156" s="75" t="s">
        <v>667</v>
      </c>
      <c r="D156" s="76" t="s">
        <v>668</v>
      </c>
      <c r="E156" s="77" t="s">
        <v>507</v>
      </c>
      <c r="F156" s="78">
        <v>35</v>
      </c>
      <c r="G156" s="324"/>
      <c r="H156" s="3">
        <f t="shared" si="4"/>
        <v>0</v>
      </c>
      <c r="I156" s="79" t="e">
        <f>H156/$G$455</f>
        <v>#DIV/0!</v>
      </c>
      <c r="L156" s="73"/>
    </row>
    <row r="157" spans="1:12" ht="30" outlineLevel="1" x14ac:dyDescent="0.25">
      <c r="A157" s="2" t="s">
        <v>288</v>
      </c>
      <c r="B157" s="11" t="s">
        <v>1207</v>
      </c>
      <c r="C157" s="75" t="s">
        <v>669</v>
      </c>
      <c r="D157" s="76" t="s">
        <v>670</v>
      </c>
      <c r="E157" s="77" t="s">
        <v>507</v>
      </c>
      <c r="F157" s="78">
        <v>35</v>
      </c>
      <c r="G157" s="324"/>
      <c r="H157" s="3">
        <f t="shared" si="4"/>
        <v>0</v>
      </c>
      <c r="I157" s="79" t="e">
        <f>H157/$G$455</f>
        <v>#DIV/0!</v>
      </c>
      <c r="L157" s="73"/>
    </row>
    <row r="158" spans="1:12" ht="30" outlineLevel="1" x14ac:dyDescent="0.25">
      <c r="A158" s="2" t="s">
        <v>289</v>
      </c>
      <c r="B158" s="11" t="s">
        <v>1207</v>
      </c>
      <c r="C158" s="75" t="s">
        <v>671</v>
      </c>
      <c r="D158" s="76" t="s">
        <v>672</v>
      </c>
      <c r="E158" s="77" t="s">
        <v>507</v>
      </c>
      <c r="F158" s="78">
        <v>35</v>
      </c>
      <c r="G158" s="324"/>
      <c r="H158" s="3">
        <f t="shared" si="4"/>
        <v>0</v>
      </c>
      <c r="I158" s="79" t="e">
        <f>H158/$G$455</f>
        <v>#DIV/0!</v>
      </c>
      <c r="L158" s="73"/>
    </row>
    <row r="159" spans="1:12" ht="30.75" outlineLevel="1" thickBot="1" x14ac:dyDescent="0.3">
      <c r="A159" s="2" t="s">
        <v>290</v>
      </c>
      <c r="B159" s="11" t="s">
        <v>1207</v>
      </c>
      <c r="C159" s="75" t="s">
        <v>673</v>
      </c>
      <c r="D159" s="76" t="s">
        <v>674</v>
      </c>
      <c r="E159" s="109" t="s">
        <v>507</v>
      </c>
      <c r="F159" s="83">
        <v>35</v>
      </c>
      <c r="G159" s="325"/>
      <c r="H159" s="17">
        <f t="shared" si="4"/>
        <v>0</v>
      </c>
      <c r="I159" s="84" t="e">
        <f>H159/$G$455</f>
        <v>#DIV/0!</v>
      </c>
      <c r="L159" s="73"/>
    </row>
    <row r="160" spans="1:12" s="67" customFormat="1" ht="20.25" customHeight="1" thickBot="1" x14ac:dyDescent="0.3">
      <c r="A160" s="61">
        <v>6</v>
      </c>
      <c r="B160" s="62"/>
      <c r="C160" s="132"/>
      <c r="D160" s="133" t="s">
        <v>9</v>
      </c>
      <c r="E160" s="100">
        <f>SUM(E161,E288,E340)</f>
        <v>0</v>
      </c>
      <c r="F160" s="89"/>
      <c r="G160" s="89"/>
      <c r="H160" s="89"/>
      <c r="I160" s="66" t="e">
        <f>E160/$G$455</f>
        <v>#DIV/0!</v>
      </c>
      <c r="J160" s="27"/>
      <c r="K160" s="27"/>
      <c r="L160" s="73"/>
    </row>
    <row r="161" spans="1:12" s="135" customFormat="1" ht="20.25" customHeight="1" outlineLevel="1" x14ac:dyDescent="0.25">
      <c r="A161" s="341" t="s">
        <v>72</v>
      </c>
      <c r="B161" s="342"/>
      <c r="C161" s="343"/>
      <c r="D161" s="134" t="s">
        <v>128</v>
      </c>
      <c r="E161" s="69">
        <f>SUM(H162:H287)</f>
        <v>0</v>
      </c>
      <c r="F161" s="70"/>
      <c r="G161" s="70"/>
      <c r="H161" s="71"/>
      <c r="I161" s="72" t="e">
        <f>E161/$G$455</f>
        <v>#DIV/0!</v>
      </c>
      <c r="J161" s="27"/>
      <c r="K161" s="27"/>
      <c r="L161" s="73"/>
    </row>
    <row r="162" spans="1:12" ht="45" outlineLevel="1" x14ac:dyDescent="0.25">
      <c r="A162" s="2" t="s">
        <v>73</v>
      </c>
      <c r="B162" s="11" t="s">
        <v>1207</v>
      </c>
      <c r="C162" s="75" t="s">
        <v>681</v>
      </c>
      <c r="D162" s="76" t="s">
        <v>682</v>
      </c>
      <c r="E162" s="77" t="s">
        <v>4</v>
      </c>
      <c r="F162" s="78">
        <v>250</v>
      </c>
      <c r="G162" s="324"/>
      <c r="H162" s="3">
        <f t="shared" ref="H162:H224" si="5">ROUND(F162*G162,2)</f>
        <v>0</v>
      </c>
      <c r="I162" s="79" t="e">
        <f>H162/$G$455</f>
        <v>#DIV/0!</v>
      </c>
      <c r="L162" s="73"/>
    </row>
    <row r="163" spans="1:12" ht="45" outlineLevel="1" x14ac:dyDescent="0.25">
      <c r="A163" s="2" t="s">
        <v>74</v>
      </c>
      <c r="B163" s="11" t="s">
        <v>1207</v>
      </c>
      <c r="C163" s="75" t="s">
        <v>683</v>
      </c>
      <c r="D163" s="76" t="s">
        <v>684</v>
      </c>
      <c r="E163" s="77" t="s">
        <v>4</v>
      </c>
      <c r="F163" s="78">
        <v>1250</v>
      </c>
      <c r="G163" s="324"/>
      <c r="H163" s="3">
        <f t="shared" si="5"/>
        <v>0</v>
      </c>
      <c r="I163" s="79" t="e">
        <f>H163/$G$455</f>
        <v>#DIV/0!</v>
      </c>
      <c r="L163" s="73"/>
    </row>
    <row r="164" spans="1:12" ht="45" outlineLevel="1" x14ac:dyDescent="0.25">
      <c r="A164" s="2" t="s">
        <v>75</v>
      </c>
      <c r="B164" s="11" t="s">
        <v>1207</v>
      </c>
      <c r="C164" s="75" t="s">
        <v>685</v>
      </c>
      <c r="D164" s="76" t="s">
        <v>686</v>
      </c>
      <c r="E164" s="77" t="s">
        <v>4</v>
      </c>
      <c r="F164" s="78">
        <v>750</v>
      </c>
      <c r="G164" s="324"/>
      <c r="H164" s="3">
        <f t="shared" si="5"/>
        <v>0</v>
      </c>
      <c r="I164" s="79" t="e">
        <f>H164/$G$455</f>
        <v>#DIV/0!</v>
      </c>
      <c r="L164" s="73"/>
    </row>
    <row r="165" spans="1:12" ht="45" outlineLevel="1" x14ac:dyDescent="0.25">
      <c r="A165" s="2" t="s">
        <v>76</v>
      </c>
      <c r="B165" s="11" t="s">
        <v>1207</v>
      </c>
      <c r="C165" s="75" t="s">
        <v>687</v>
      </c>
      <c r="D165" s="76" t="s">
        <v>688</v>
      </c>
      <c r="E165" s="77" t="s">
        <v>4</v>
      </c>
      <c r="F165" s="78">
        <v>500</v>
      </c>
      <c r="G165" s="324"/>
      <c r="H165" s="3">
        <f t="shared" si="5"/>
        <v>0</v>
      </c>
      <c r="I165" s="79" t="e">
        <f>H165/$G$455</f>
        <v>#DIV/0!</v>
      </c>
      <c r="L165" s="73"/>
    </row>
    <row r="166" spans="1:12" ht="45" outlineLevel="1" x14ac:dyDescent="0.25">
      <c r="A166" s="2" t="s">
        <v>77</v>
      </c>
      <c r="B166" s="11" t="s">
        <v>1207</v>
      </c>
      <c r="C166" s="75" t="s">
        <v>689</v>
      </c>
      <c r="D166" s="76" t="s">
        <v>690</v>
      </c>
      <c r="E166" s="77" t="s">
        <v>4</v>
      </c>
      <c r="F166" s="78">
        <v>350</v>
      </c>
      <c r="G166" s="324"/>
      <c r="H166" s="3">
        <f t="shared" si="5"/>
        <v>0</v>
      </c>
      <c r="I166" s="79" t="e">
        <f>H166/$G$455</f>
        <v>#DIV/0!</v>
      </c>
      <c r="L166" s="73"/>
    </row>
    <row r="167" spans="1:12" ht="45" outlineLevel="1" x14ac:dyDescent="0.25">
      <c r="A167" s="2" t="s">
        <v>78</v>
      </c>
      <c r="B167" s="11" t="s">
        <v>1207</v>
      </c>
      <c r="C167" s="75" t="s">
        <v>691</v>
      </c>
      <c r="D167" s="76" t="s">
        <v>692</v>
      </c>
      <c r="E167" s="77" t="s">
        <v>4</v>
      </c>
      <c r="F167" s="78">
        <v>150</v>
      </c>
      <c r="G167" s="324"/>
      <c r="H167" s="3">
        <f t="shared" si="5"/>
        <v>0</v>
      </c>
      <c r="I167" s="79" t="e">
        <f>H167/$G$455</f>
        <v>#DIV/0!</v>
      </c>
      <c r="L167" s="73"/>
    </row>
    <row r="168" spans="1:12" ht="45" outlineLevel="1" x14ac:dyDescent="0.25">
      <c r="A168" s="2" t="s">
        <v>79</v>
      </c>
      <c r="B168" s="11" t="s">
        <v>1207</v>
      </c>
      <c r="C168" s="75" t="s">
        <v>693</v>
      </c>
      <c r="D168" s="76" t="s">
        <v>694</v>
      </c>
      <c r="E168" s="77" t="s">
        <v>4</v>
      </c>
      <c r="F168" s="78">
        <v>2000</v>
      </c>
      <c r="G168" s="324"/>
      <c r="H168" s="3">
        <f t="shared" si="5"/>
        <v>0</v>
      </c>
      <c r="I168" s="79" t="e">
        <f>H168/$G$455</f>
        <v>#DIV/0!</v>
      </c>
      <c r="L168" s="73"/>
    </row>
    <row r="169" spans="1:12" ht="45" outlineLevel="1" x14ac:dyDescent="0.25">
      <c r="A169" s="2" t="s">
        <v>80</v>
      </c>
      <c r="B169" s="11" t="s">
        <v>1207</v>
      </c>
      <c r="C169" s="75" t="s">
        <v>695</v>
      </c>
      <c r="D169" s="76" t="s">
        <v>696</v>
      </c>
      <c r="E169" s="77" t="s">
        <v>4</v>
      </c>
      <c r="F169" s="78">
        <v>500</v>
      </c>
      <c r="G169" s="324"/>
      <c r="H169" s="3">
        <f t="shared" si="5"/>
        <v>0</v>
      </c>
      <c r="I169" s="79" t="e">
        <f>H169/$G$455</f>
        <v>#DIV/0!</v>
      </c>
      <c r="L169" s="73"/>
    </row>
    <row r="170" spans="1:12" ht="45" outlineLevel="1" x14ac:dyDescent="0.25">
      <c r="A170" s="2" t="s">
        <v>81</v>
      </c>
      <c r="B170" s="11" t="s">
        <v>1207</v>
      </c>
      <c r="C170" s="75" t="s">
        <v>697</v>
      </c>
      <c r="D170" s="76" t="s">
        <v>698</v>
      </c>
      <c r="E170" s="77" t="s">
        <v>4</v>
      </c>
      <c r="F170" s="78">
        <v>250</v>
      </c>
      <c r="G170" s="324"/>
      <c r="H170" s="3">
        <f t="shared" si="5"/>
        <v>0</v>
      </c>
      <c r="I170" s="79" t="e">
        <f>H170/$G$455</f>
        <v>#DIV/0!</v>
      </c>
      <c r="L170" s="73"/>
    </row>
    <row r="171" spans="1:12" ht="45" outlineLevel="1" x14ac:dyDescent="0.25">
      <c r="A171" s="2" t="s">
        <v>82</v>
      </c>
      <c r="B171" s="11" t="s">
        <v>1207</v>
      </c>
      <c r="C171" s="75" t="s">
        <v>699</v>
      </c>
      <c r="D171" s="76" t="s">
        <v>700</v>
      </c>
      <c r="E171" s="77" t="s">
        <v>4</v>
      </c>
      <c r="F171" s="78">
        <v>350</v>
      </c>
      <c r="G171" s="324"/>
      <c r="H171" s="3">
        <f t="shared" si="5"/>
        <v>0</v>
      </c>
      <c r="I171" s="79" t="e">
        <f>H171/$G$455</f>
        <v>#DIV/0!</v>
      </c>
      <c r="L171" s="73"/>
    </row>
    <row r="172" spans="1:12" ht="45" outlineLevel="1" x14ac:dyDescent="0.25">
      <c r="A172" s="2" t="s">
        <v>83</v>
      </c>
      <c r="B172" s="12" t="s">
        <v>1207</v>
      </c>
      <c r="C172" s="91" t="s">
        <v>701</v>
      </c>
      <c r="D172" s="92" t="s">
        <v>702</v>
      </c>
      <c r="E172" s="93" t="s">
        <v>4</v>
      </c>
      <c r="F172" s="94">
        <v>250</v>
      </c>
      <c r="G172" s="324"/>
      <c r="H172" s="3">
        <f t="shared" si="5"/>
        <v>0</v>
      </c>
      <c r="I172" s="79" t="e">
        <f>H172/$G$455</f>
        <v>#DIV/0!</v>
      </c>
      <c r="L172" s="73"/>
    </row>
    <row r="173" spans="1:12" ht="45" outlineLevel="1" x14ac:dyDescent="0.25">
      <c r="A173" s="2" t="s">
        <v>84</v>
      </c>
      <c r="B173" s="13" t="s">
        <v>1207</v>
      </c>
      <c r="C173" s="95" t="s">
        <v>703</v>
      </c>
      <c r="D173" s="96" t="s">
        <v>704</v>
      </c>
      <c r="E173" s="97" t="s">
        <v>4</v>
      </c>
      <c r="F173" s="98">
        <v>500</v>
      </c>
      <c r="G173" s="324"/>
      <c r="H173" s="3">
        <f t="shared" si="5"/>
        <v>0</v>
      </c>
      <c r="I173" s="79" t="e">
        <f>H173/$G$455</f>
        <v>#DIV/0!</v>
      </c>
      <c r="L173" s="73"/>
    </row>
    <row r="174" spans="1:12" ht="45" outlineLevel="1" x14ac:dyDescent="0.25">
      <c r="A174" s="2" t="s">
        <v>85</v>
      </c>
      <c r="B174" s="11" t="s">
        <v>1207</v>
      </c>
      <c r="C174" s="75" t="s">
        <v>705</v>
      </c>
      <c r="D174" s="76" t="s">
        <v>706</v>
      </c>
      <c r="E174" s="77" t="s">
        <v>4</v>
      </c>
      <c r="F174" s="78">
        <v>200</v>
      </c>
      <c r="G174" s="324"/>
      <c r="H174" s="3">
        <f t="shared" si="5"/>
        <v>0</v>
      </c>
      <c r="I174" s="79" t="e">
        <f>H174/$G$455</f>
        <v>#DIV/0!</v>
      </c>
      <c r="L174" s="73"/>
    </row>
    <row r="175" spans="1:12" outlineLevel="1" x14ac:dyDescent="0.25">
      <c r="A175" s="2" t="s">
        <v>86</v>
      </c>
      <c r="B175" s="11" t="s">
        <v>499</v>
      </c>
      <c r="C175" s="75" t="s">
        <v>1214</v>
      </c>
      <c r="D175" s="76" t="s">
        <v>1215</v>
      </c>
      <c r="E175" s="77" t="s">
        <v>507</v>
      </c>
      <c r="F175" s="78">
        <v>10</v>
      </c>
      <c r="G175" s="324"/>
      <c r="H175" s="3">
        <f t="shared" si="5"/>
        <v>0</v>
      </c>
      <c r="I175" s="79" t="e">
        <f>H175/$G$455</f>
        <v>#DIV/0!</v>
      </c>
      <c r="L175" s="73"/>
    </row>
    <row r="176" spans="1:12" outlineLevel="1" x14ac:dyDescent="0.25">
      <c r="A176" s="2" t="s">
        <v>291</v>
      </c>
      <c r="B176" s="11" t="s">
        <v>1075</v>
      </c>
      <c r="C176" s="75" t="s">
        <v>1198</v>
      </c>
      <c r="D176" s="76" t="s">
        <v>1199</v>
      </c>
      <c r="E176" s="77" t="s">
        <v>507</v>
      </c>
      <c r="F176" s="78">
        <v>10</v>
      </c>
      <c r="G176" s="324"/>
      <c r="H176" s="3">
        <f t="shared" si="5"/>
        <v>0</v>
      </c>
      <c r="I176" s="79" t="e">
        <f>H176/$G$455</f>
        <v>#DIV/0!</v>
      </c>
      <c r="L176" s="73"/>
    </row>
    <row r="177" spans="1:12" ht="30" outlineLevel="1" x14ac:dyDescent="0.25">
      <c r="A177" s="2" t="s">
        <v>87</v>
      </c>
      <c r="B177" s="11" t="s">
        <v>1207</v>
      </c>
      <c r="C177" s="75" t="s">
        <v>723</v>
      </c>
      <c r="D177" s="76" t="s">
        <v>724</v>
      </c>
      <c r="E177" s="77" t="s">
        <v>507</v>
      </c>
      <c r="F177" s="78">
        <v>5</v>
      </c>
      <c r="G177" s="324"/>
      <c r="H177" s="3">
        <f t="shared" si="5"/>
        <v>0</v>
      </c>
      <c r="I177" s="79" t="e">
        <f>H177/$G$455</f>
        <v>#DIV/0!</v>
      </c>
      <c r="L177" s="73"/>
    </row>
    <row r="178" spans="1:12" outlineLevel="1" x14ac:dyDescent="0.25">
      <c r="A178" s="2" t="s">
        <v>88</v>
      </c>
      <c r="B178" s="11" t="s">
        <v>1075</v>
      </c>
      <c r="C178" s="75" t="s">
        <v>1201</v>
      </c>
      <c r="D178" s="76" t="s">
        <v>1202</v>
      </c>
      <c r="E178" s="77" t="s">
        <v>4</v>
      </c>
      <c r="F178" s="78">
        <v>20</v>
      </c>
      <c r="G178" s="324"/>
      <c r="H178" s="3">
        <f t="shared" si="5"/>
        <v>0</v>
      </c>
      <c r="I178" s="79" t="e">
        <f>H178/$G$455</f>
        <v>#DIV/0!</v>
      </c>
      <c r="L178" s="73"/>
    </row>
    <row r="179" spans="1:12" outlineLevel="1" x14ac:dyDescent="0.25">
      <c r="A179" s="2" t="s">
        <v>89</v>
      </c>
      <c r="B179" s="11" t="s">
        <v>1075</v>
      </c>
      <c r="C179" s="75" t="s">
        <v>1203</v>
      </c>
      <c r="D179" s="76" t="s">
        <v>1204</v>
      </c>
      <c r="E179" s="77" t="s">
        <v>507</v>
      </c>
      <c r="F179" s="78">
        <v>4</v>
      </c>
      <c r="G179" s="324"/>
      <c r="H179" s="3">
        <f t="shared" si="5"/>
        <v>0</v>
      </c>
      <c r="I179" s="79" t="e">
        <f>H179/$G$455</f>
        <v>#DIV/0!</v>
      </c>
      <c r="L179" s="73"/>
    </row>
    <row r="180" spans="1:12" ht="30" outlineLevel="1" x14ac:dyDescent="0.25">
      <c r="A180" s="2" t="s">
        <v>90</v>
      </c>
      <c r="B180" s="11" t="s">
        <v>1207</v>
      </c>
      <c r="C180" s="75" t="s">
        <v>883</v>
      </c>
      <c r="D180" s="76" t="s">
        <v>884</v>
      </c>
      <c r="E180" s="77" t="s">
        <v>507</v>
      </c>
      <c r="F180" s="78">
        <v>50</v>
      </c>
      <c r="G180" s="324"/>
      <c r="H180" s="3">
        <f t="shared" si="5"/>
        <v>0</v>
      </c>
      <c r="I180" s="79" t="e">
        <f>H180/$G$455</f>
        <v>#DIV/0!</v>
      </c>
      <c r="L180" s="73"/>
    </row>
    <row r="181" spans="1:12" ht="30" outlineLevel="1" x14ac:dyDescent="0.25">
      <c r="A181" s="2" t="s">
        <v>91</v>
      </c>
      <c r="B181" s="11" t="s">
        <v>1207</v>
      </c>
      <c r="C181" s="75" t="s">
        <v>869</v>
      </c>
      <c r="D181" s="76" t="s">
        <v>870</v>
      </c>
      <c r="E181" s="77" t="s">
        <v>507</v>
      </c>
      <c r="F181" s="78">
        <v>15</v>
      </c>
      <c r="G181" s="324"/>
      <c r="H181" s="3">
        <f t="shared" si="5"/>
        <v>0</v>
      </c>
      <c r="I181" s="79" t="e">
        <f>H181/$G$455</f>
        <v>#DIV/0!</v>
      </c>
      <c r="L181" s="73"/>
    </row>
    <row r="182" spans="1:12" ht="30" outlineLevel="1" x14ac:dyDescent="0.25">
      <c r="A182" s="2" t="s">
        <v>92</v>
      </c>
      <c r="B182" s="11" t="s">
        <v>1207</v>
      </c>
      <c r="C182" s="75" t="s">
        <v>871</v>
      </c>
      <c r="D182" s="76" t="s">
        <v>872</v>
      </c>
      <c r="E182" s="77" t="s">
        <v>507</v>
      </c>
      <c r="F182" s="78">
        <v>25</v>
      </c>
      <c r="G182" s="324"/>
      <c r="H182" s="3">
        <f t="shared" si="5"/>
        <v>0</v>
      </c>
      <c r="I182" s="79" t="e">
        <f>H182/$G$455</f>
        <v>#DIV/0!</v>
      </c>
      <c r="L182" s="73"/>
    </row>
    <row r="183" spans="1:12" ht="30" outlineLevel="1" x14ac:dyDescent="0.25">
      <c r="A183" s="2" t="s">
        <v>93</v>
      </c>
      <c r="B183" s="11" t="s">
        <v>1207</v>
      </c>
      <c r="C183" s="75" t="s">
        <v>873</v>
      </c>
      <c r="D183" s="76" t="s">
        <v>874</v>
      </c>
      <c r="E183" s="77" t="s">
        <v>507</v>
      </c>
      <c r="F183" s="78">
        <v>15</v>
      </c>
      <c r="G183" s="324"/>
      <c r="H183" s="3">
        <f t="shared" si="5"/>
        <v>0</v>
      </c>
      <c r="I183" s="79" t="e">
        <f>H183/$G$455</f>
        <v>#DIV/0!</v>
      </c>
      <c r="L183" s="73"/>
    </row>
    <row r="184" spans="1:12" ht="30" outlineLevel="1" x14ac:dyDescent="0.25">
      <c r="A184" s="2" t="s">
        <v>94</v>
      </c>
      <c r="B184" s="11" t="s">
        <v>1207</v>
      </c>
      <c r="C184" s="75" t="s">
        <v>875</v>
      </c>
      <c r="D184" s="76" t="s">
        <v>876</v>
      </c>
      <c r="E184" s="77" t="s">
        <v>507</v>
      </c>
      <c r="F184" s="78">
        <v>10</v>
      </c>
      <c r="G184" s="324"/>
      <c r="H184" s="3">
        <f t="shared" si="5"/>
        <v>0</v>
      </c>
      <c r="I184" s="79" t="e">
        <f>H184/$G$455</f>
        <v>#DIV/0!</v>
      </c>
      <c r="L184" s="73"/>
    </row>
    <row r="185" spans="1:12" ht="30" outlineLevel="1" x14ac:dyDescent="0.25">
      <c r="A185" s="2" t="s">
        <v>95</v>
      </c>
      <c r="B185" s="11" t="s">
        <v>1207</v>
      </c>
      <c r="C185" s="75" t="s">
        <v>877</v>
      </c>
      <c r="D185" s="76" t="s">
        <v>878</v>
      </c>
      <c r="E185" s="77" t="s">
        <v>507</v>
      </c>
      <c r="F185" s="78">
        <v>5</v>
      </c>
      <c r="G185" s="324"/>
      <c r="H185" s="3">
        <f t="shared" si="5"/>
        <v>0</v>
      </c>
      <c r="I185" s="79" t="e">
        <f>H185/$G$455</f>
        <v>#DIV/0!</v>
      </c>
      <c r="L185" s="73"/>
    </row>
    <row r="186" spans="1:12" ht="30" outlineLevel="1" x14ac:dyDescent="0.25">
      <c r="A186" s="2" t="s">
        <v>96</v>
      </c>
      <c r="B186" s="11" t="s">
        <v>1207</v>
      </c>
      <c r="C186" s="75" t="s">
        <v>879</v>
      </c>
      <c r="D186" s="76" t="s">
        <v>880</v>
      </c>
      <c r="E186" s="77" t="s">
        <v>507</v>
      </c>
      <c r="F186" s="78">
        <v>3</v>
      </c>
      <c r="G186" s="324"/>
      <c r="H186" s="3">
        <f t="shared" si="5"/>
        <v>0</v>
      </c>
      <c r="I186" s="79" t="e">
        <f>H186/$G$455</f>
        <v>#DIV/0!</v>
      </c>
      <c r="L186" s="73"/>
    </row>
    <row r="187" spans="1:12" ht="30" outlineLevel="1" x14ac:dyDescent="0.25">
      <c r="A187" s="2" t="s">
        <v>97</v>
      </c>
      <c r="B187" s="11" t="s">
        <v>1207</v>
      </c>
      <c r="C187" s="75" t="s">
        <v>881</v>
      </c>
      <c r="D187" s="76" t="s">
        <v>882</v>
      </c>
      <c r="E187" s="77" t="s">
        <v>507</v>
      </c>
      <c r="F187" s="78">
        <v>3</v>
      </c>
      <c r="G187" s="324"/>
      <c r="H187" s="3">
        <f t="shared" si="5"/>
        <v>0</v>
      </c>
      <c r="I187" s="79" t="e">
        <f>H187/$G$455</f>
        <v>#DIV/0!</v>
      </c>
      <c r="L187" s="73"/>
    </row>
    <row r="188" spans="1:12" ht="30" outlineLevel="1" x14ac:dyDescent="0.25">
      <c r="A188" s="2" t="s">
        <v>98</v>
      </c>
      <c r="B188" s="11" t="s">
        <v>1207</v>
      </c>
      <c r="C188" s="75" t="s">
        <v>853</v>
      </c>
      <c r="D188" s="76" t="s">
        <v>854</v>
      </c>
      <c r="E188" s="77" t="s">
        <v>507</v>
      </c>
      <c r="F188" s="78">
        <v>10</v>
      </c>
      <c r="G188" s="324"/>
      <c r="H188" s="3">
        <f t="shared" si="5"/>
        <v>0</v>
      </c>
      <c r="I188" s="79" t="e">
        <f>H188/$G$455</f>
        <v>#DIV/0!</v>
      </c>
      <c r="L188" s="73"/>
    </row>
    <row r="189" spans="1:12" ht="30" outlineLevel="1" x14ac:dyDescent="0.25">
      <c r="A189" s="2" t="s">
        <v>99</v>
      </c>
      <c r="B189" s="11" t="s">
        <v>1207</v>
      </c>
      <c r="C189" s="75" t="s">
        <v>855</v>
      </c>
      <c r="D189" s="76" t="s">
        <v>856</v>
      </c>
      <c r="E189" s="77" t="s">
        <v>507</v>
      </c>
      <c r="F189" s="78">
        <v>15</v>
      </c>
      <c r="G189" s="324"/>
      <c r="H189" s="3">
        <f t="shared" si="5"/>
        <v>0</v>
      </c>
      <c r="I189" s="79" t="e">
        <f>H189/$G$455</f>
        <v>#DIV/0!</v>
      </c>
      <c r="L189" s="73"/>
    </row>
    <row r="190" spans="1:12" ht="30" outlineLevel="1" x14ac:dyDescent="0.25">
      <c r="A190" s="2" t="s">
        <v>100</v>
      </c>
      <c r="B190" s="11" t="s">
        <v>1207</v>
      </c>
      <c r="C190" s="75" t="s">
        <v>857</v>
      </c>
      <c r="D190" s="76" t="s">
        <v>858</v>
      </c>
      <c r="E190" s="77" t="s">
        <v>507</v>
      </c>
      <c r="F190" s="78">
        <v>10</v>
      </c>
      <c r="G190" s="324"/>
      <c r="H190" s="3">
        <f t="shared" si="5"/>
        <v>0</v>
      </c>
      <c r="I190" s="79" t="e">
        <f>H190/$G$455</f>
        <v>#DIV/0!</v>
      </c>
      <c r="L190" s="73"/>
    </row>
    <row r="191" spans="1:12" ht="30" outlineLevel="1" x14ac:dyDescent="0.25">
      <c r="A191" s="2" t="s">
        <v>101</v>
      </c>
      <c r="B191" s="11" t="s">
        <v>1207</v>
      </c>
      <c r="C191" s="75" t="s">
        <v>859</v>
      </c>
      <c r="D191" s="76" t="s">
        <v>860</v>
      </c>
      <c r="E191" s="77" t="s">
        <v>507</v>
      </c>
      <c r="F191" s="78">
        <v>10</v>
      </c>
      <c r="G191" s="324"/>
      <c r="H191" s="3">
        <f t="shared" si="5"/>
        <v>0</v>
      </c>
      <c r="I191" s="79" t="e">
        <f>H191/$G$455</f>
        <v>#DIV/0!</v>
      </c>
      <c r="L191" s="73"/>
    </row>
    <row r="192" spans="1:12" ht="30" outlineLevel="1" x14ac:dyDescent="0.25">
      <c r="A192" s="2" t="s">
        <v>102</v>
      </c>
      <c r="B192" s="11" t="s">
        <v>1207</v>
      </c>
      <c r="C192" s="75" t="s">
        <v>861</v>
      </c>
      <c r="D192" s="76" t="s">
        <v>862</v>
      </c>
      <c r="E192" s="77" t="s">
        <v>507</v>
      </c>
      <c r="F192" s="78">
        <v>10</v>
      </c>
      <c r="G192" s="324"/>
      <c r="H192" s="3">
        <f t="shared" si="5"/>
        <v>0</v>
      </c>
      <c r="I192" s="79" t="e">
        <f>H192/$G$455</f>
        <v>#DIV/0!</v>
      </c>
      <c r="L192" s="73"/>
    </row>
    <row r="193" spans="1:12" ht="30" outlineLevel="1" x14ac:dyDescent="0.25">
      <c r="A193" s="2" t="s">
        <v>103</v>
      </c>
      <c r="B193" s="11" t="s">
        <v>1207</v>
      </c>
      <c r="C193" s="75" t="s">
        <v>863</v>
      </c>
      <c r="D193" s="76" t="s">
        <v>864</v>
      </c>
      <c r="E193" s="77" t="s">
        <v>507</v>
      </c>
      <c r="F193" s="78">
        <v>3</v>
      </c>
      <c r="G193" s="324"/>
      <c r="H193" s="3">
        <f t="shared" si="5"/>
        <v>0</v>
      </c>
      <c r="I193" s="79" t="e">
        <f>H193/$G$455</f>
        <v>#DIV/0!</v>
      </c>
      <c r="L193" s="73"/>
    </row>
    <row r="194" spans="1:12" ht="30" outlineLevel="1" x14ac:dyDescent="0.25">
      <c r="A194" s="2" t="s">
        <v>104</v>
      </c>
      <c r="B194" s="11" t="s">
        <v>1207</v>
      </c>
      <c r="C194" s="75" t="s">
        <v>865</v>
      </c>
      <c r="D194" s="76" t="s">
        <v>866</v>
      </c>
      <c r="E194" s="77" t="s">
        <v>507</v>
      </c>
      <c r="F194" s="78">
        <v>3</v>
      </c>
      <c r="G194" s="324"/>
      <c r="H194" s="3">
        <f t="shared" si="5"/>
        <v>0</v>
      </c>
      <c r="I194" s="79" t="e">
        <f>H194/$G$455</f>
        <v>#DIV/0!</v>
      </c>
      <c r="L194" s="73"/>
    </row>
    <row r="195" spans="1:12" ht="30" outlineLevel="1" x14ac:dyDescent="0.25">
      <c r="A195" s="2" t="s">
        <v>105</v>
      </c>
      <c r="B195" s="11" t="s">
        <v>1207</v>
      </c>
      <c r="C195" s="75" t="s">
        <v>867</v>
      </c>
      <c r="D195" s="76" t="s">
        <v>868</v>
      </c>
      <c r="E195" s="77" t="s">
        <v>507</v>
      </c>
      <c r="F195" s="78">
        <v>3</v>
      </c>
      <c r="G195" s="324"/>
      <c r="H195" s="3">
        <f t="shared" si="5"/>
        <v>0</v>
      </c>
      <c r="I195" s="79" t="e">
        <f>H195/$G$455</f>
        <v>#DIV/0!</v>
      </c>
      <c r="L195" s="73"/>
    </row>
    <row r="196" spans="1:12" ht="30" outlineLevel="1" x14ac:dyDescent="0.25">
      <c r="A196" s="2" t="s">
        <v>106</v>
      </c>
      <c r="B196" s="11" t="s">
        <v>1207</v>
      </c>
      <c r="C196" s="75" t="s">
        <v>885</v>
      </c>
      <c r="D196" s="76" t="s">
        <v>886</v>
      </c>
      <c r="E196" s="77" t="s">
        <v>507</v>
      </c>
      <c r="F196" s="78">
        <v>5</v>
      </c>
      <c r="G196" s="324"/>
      <c r="H196" s="3">
        <f t="shared" si="5"/>
        <v>0</v>
      </c>
      <c r="I196" s="79" t="e">
        <f>H196/$G$455</f>
        <v>#DIV/0!</v>
      </c>
      <c r="L196" s="73"/>
    </row>
    <row r="197" spans="1:12" ht="30" outlineLevel="1" x14ac:dyDescent="0.25">
      <c r="A197" s="2" t="s">
        <v>107</v>
      </c>
      <c r="B197" s="11" t="s">
        <v>1207</v>
      </c>
      <c r="C197" s="75" t="s">
        <v>887</v>
      </c>
      <c r="D197" s="76" t="s">
        <v>888</v>
      </c>
      <c r="E197" s="77" t="s">
        <v>507</v>
      </c>
      <c r="F197" s="78">
        <v>5</v>
      </c>
      <c r="G197" s="324"/>
      <c r="H197" s="3">
        <f t="shared" si="5"/>
        <v>0</v>
      </c>
      <c r="I197" s="79" t="e">
        <f>H197/$G$455</f>
        <v>#DIV/0!</v>
      </c>
      <c r="L197" s="73"/>
    </row>
    <row r="198" spans="1:12" ht="30" outlineLevel="1" x14ac:dyDescent="0.25">
      <c r="A198" s="2" t="s">
        <v>108</v>
      </c>
      <c r="B198" s="11" t="s">
        <v>1207</v>
      </c>
      <c r="C198" s="75" t="s">
        <v>889</v>
      </c>
      <c r="D198" s="76" t="s">
        <v>890</v>
      </c>
      <c r="E198" s="77" t="s">
        <v>507</v>
      </c>
      <c r="F198" s="78">
        <v>3</v>
      </c>
      <c r="G198" s="324"/>
      <c r="H198" s="3">
        <f t="shared" si="5"/>
        <v>0</v>
      </c>
      <c r="I198" s="79" t="e">
        <f>H198/$G$455</f>
        <v>#DIV/0!</v>
      </c>
      <c r="L198" s="73"/>
    </row>
    <row r="199" spans="1:12" ht="30" outlineLevel="1" x14ac:dyDescent="0.25">
      <c r="A199" s="2" t="s">
        <v>292</v>
      </c>
      <c r="B199" s="11" t="s">
        <v>1207</v>
      </c>
      <c r="C199" s="75" t="s">
        <v>891</v>
      </c>
      <c r="D199" s="76" t="s">
        <v>892</v>
      </c>
      <c r="E199" s="77" t="s">
        <v>507</v>
      </c>
      <c r="F199" s="78">
        <v>3</v>
      </c>
      <c r="G199" s="324"/>
      <c r="H199" s="3">
        <f t="shared" si="5"/>
        <v>0</v>
      </c>
      <c r="I199" s="79" t="e">
        <f>H199/$G$455</f>
        <v>#DIV/0!</v>
      </c>
      <c r="L199" s="73"/>
    </row>
    <row r="200" spans="1:12" ht="30" outlineLevel="1" x14ac:dyDescent="0.25">
      <c r="A200" s="2" t="s">
        <v>293</v>
      </c>
      <c r="B200" s="11" t="s">
        <v>1207</v>
      </c>
      <c r="C200" s="75" t="s">
        <v>893</v>
      </c>
      <c r="D200" s="76" t="s">
        <v>894</v>
      </c>
      <c r="E200" s="77" t="s">
        <v>507</v>
      </c>
      <c r="F200" s="78">
        <v>3</v>
      </c>
      <c r="G200" s="324"/>
      <c r="H200" s="3">
        <f t="shared" si="5"/>
        <v>0</v>
      </c>
      <c r="I200" s="79" t="e">
        <f>H200/$G$455</f>
        <v>#DIV/0!</v>
      </c>
      <c r="L200" s="73"/>
    </row>
    <row r="201" spans="1:12" ht="30" outlineLevel="1" x14ac:dyDescent="0.25">
      <c r="A201" s="2" t="s">
        <v>294</v>
      </c>
      <c r="B201" s="11" t="s">
        <v>1207</v>
      </c>
      <c r="C201" s="75" t="s">
        <v>895</v>
      </c>
      <c r="D201" s="76" t="s">
        <v>896</v>
      </c>
      <c r="E201" s="77" t="s">
        <v>507</v>
      </c>
      <c r="F201" s="78">
        <v>3</v>
      </c>
      <c r="G201" s="324"/>
      <c r="H201" s="3">
        <f t="shared" si="5"/>
        <v>0</v>
      </c>
      <c r="I201" s="79" t="e">
        <f>H201/$G$455</f>
        <v>#DIV/0!</v>
      </c>
      <c r="L201" s="73"/>
    </row>
    <row r="202" spans="1:12" ht="30" outlineLevel="1" x14ac:dyDescent="0.25">
      <c r="A202" s="2" t="s">
        <v>109</v>
      </c>
      <c r="B202" s="11" t="s">
        <v>1207</v>
      </c>
      <c r="C202" s="75" t="s">
        <v>897</v>
      </c>
      <c r="D202" s="76" t="s">
        <v>898</v>
      </c>
      <c r="E202" s="77" t="s">
        <v>507</v>
      </c>
      <c r="F202" s="78">
        <v>3</v>
      </c>
      <c r="G202" s="324"/>
      <c r="H202" s="3">
        <f t="shared" si="5"/>
        <v>0</v>
      </c>
      <c r="I202" s="79" t="e">
        <f>H202/$G$455</f>
        <v>#DIV/0!</v>
      </c>
      <c r="L202" s="73"/>
    </row>
    <row r="203" spans="1:12" ht="30" outlineLevel="1" x14ac:dyDescent="0.25">
      <c r="A203" s="2" t="s">
        <v>110</v>
      </c>
      <c r="B203" s="11" t="s">
        <v>1207</v>
      </c>
      <c r="C203" s="75" t="s">
        <v>899</v>
      </c>
      <c r="D203" s="76" t="s">
        <v>900</v>
      </c>
      <c r="E203" s="77" t="s">
        <v>507</v>
      </c>
      <c r="F203" s="78">
        <v>2</v>
      </c>
      <c r="G203" s="324"/>
      <c r="H203" s="3">
        <f t="shared" si="5"/>
        <v>0</v>
      </c>
      <c r="I203" s="79" t="e">
        <f>H203/$G$455</f>
        <v>#DIV/0!</v>
      </c>
      <c r="L203" s="73"/>
    </row>
    <row r="204" spans="1:12" outlineLevel="1" x14ac:dyDescent="0.25">
      <c r="A204" s="2" t="s">
        <v>111</v>
      </c>
      <c r="B204" s="11" t="s">
        <v>1207</v>
      </c>
      <c r="C204" s="75" t="s">
        <v>785</v>
      </c>
      <c r="D204" s="76" t="s">
        <v>786</v>
      </c>
      <c r="E204" s="77" t="s">
        <v>507</v>
      </c>
      <c r="F204" s="78">
        <v>5</v>
      </c>
      <c r="G204" s="324"/>
      <c r="H204" s="3">
        <f t="shared" si="5"/>
        <v>0</v>
      </c>
      <c r="I204" s="79" t="e">
        <f>H204/$G$455</f>
        <v>#DIV/0!</v>
      </c>
      <c r="L204" s="73"/>
    </row>
    <row r="205" spans="1:12" outlineLevel="1" x14ac:dyDescent="0.25">
      <c r="A205" s="2" t="s">
        <v>112</v>
      </c>
      <c r="B205" s="11" t="s">
        <v>1207</v>
      </c>
      <c r="C205" s="75" t="s">
        <v>787</v>
      </c>
      <c r="D205" s="76" t="s">
        <v>788</v>
      </c>
      <c r="E205" s="77" t="s">
        <v>507</v>
      </c>
      <c r="F205" s="78">
        <v>15</v>
      </c>
      <c r="G205" s="324"/>
      <c r="H205" s="3">
        <f t="shared" si="5"/>
        <v>0</v>
      </c>
      <c r="I205" s="79" t="e">
        <f>H205/$G$455</f>
        <v>#DIV/0!</v>
      </c>
      <c r="L205" s="73"/>
    </row>
    <row r="206" spans="1:12" outlineLevel="1" x14ac:dyDescent="0.25">
      <c r="A206" s="2" t="s">
        <v>113</v>
      </c>
      <c r="B206" s="11" t="s">
        <v>1207</v>
      </c>
      <c r="C206" s="75" t="s">
        <v>789</v>
      </c>
      <c r="D206" s="76" t="s">
        <v>790</v>
      </c>
      <c r="E206" s="77" t="s">
        <v>507</v>
      </c>
      <c r="F206" s="78">
        <v>15</v>
      </c>
      <c r="G206" s="324"/>
      <c r="H206" s="3">
        <f t="shared" si="5"/>
        <v>0</v>
      </c>
      <c r="I206" s="79" t="e">
        <f>H206/$G$455</f>
        <v>#DIV/0!</v>
      </c>
      <c r="L206" s="73"/>
    </row>
    <row r="207" spans="1:12" outlineLevel="1" x14ac:dyDescent="0.25">
      <c r="A207" s="2" t="s">
        <v>114</v>
      </c>
      <c r="B207" s="12" t="s">
        <v>1207</v>
      </c>
      <c r="C207" s="91" t="s">
        <v>791</v>
      </c>
      <c r="D207" s="92" t="s">
        <v>792</v>
      </c>
      <c r="E207" s="93" t="s">
        <v>507</v>
      </c>
      <c r="F207" s="94">
        <v>25</v>
      </c>
      <c r="G207" s="324"/>
      <c r="H207" s="3">
        <f t="shared" si="5"/>
        <v>0</v>
      </c>
      <c r="I207" s="79" t="e">
        <f>H207/$G$455</f>
        <v>#DIV/0!</v>
      </c>
      <c r="L207" s="73"/>
    </row>
    <row r="208" spans="1:12" ht="30" outlineLevel="1" x14ac:dyDescent="0.25">
      <c r="A208" s="2" t="s">
        <v>115</v>
      </c>
      <c r="B208" s="13" t="s">
        <v>1207</v>
      </c>
      <c r="C208" s="95" t="s">
        <v>793</v>
      </c>
      <c r="D208" s="96" t="s">
        <v>794</v>
      </c>
      <c r="E208" s="97" t="s">
        <v>507</v>
      </c>
      <c r="F208" s="98">
        <v>3</v>
      </c>
      <c r="G208" s="324"/>
      <c r="H208" s="3">
        <f t="shared" si="5"/>
        <v>0</v>
      </c>
      <c r="I208" s="79" t="e">
        <f>H208/$G$455</f>
        <v>#DIV/0!</v>
      </c>
      <c r="L208" s="73"/>
    </row>
    <row r="209" spans="1:12" ht="30" outlineLevel="1" x14ac:dyDescent="0.25">
      <c r="A209" s="2" t="s">
        <v>116</v>
      </c>
      <c r="B209" s="11" t="s">
        <v>1207</v>
      </c>
      <c r="C209" s="75" t="s">
        <v>795</v>
      </c>
      <c r="D209" s="76" t="s">
        <v>796</v>
      </c>
      <c r="E209" s="77" t="s">
        <v>507</v>
      </c>
      <c r="F209" s="78">
        <v>3</v>
      </c>
      <c r="G209" s="324"/>
      <c r="H209" s="3">
        <f t="shared" si="5"/>
        <v>0</v>
      </c>
      <c r="I209" s="79" t="e">
        <f>H209/$G$455</f>
        <v>#DIV/0!</v>
      </c>
      <c r="L209" s="73"/>
    </row>
    <row r="210" spans="1:12" ht="30" outlineLevel="1" x14ac:dyDescent="0.25">
      <c r="A210" s="2" t="s">
        <v>117</v>
      </c>
      <c r="B210" s="11" t="s">
        <v>1207</v>
      </c>
      <c r="C210" s="75" t="s">
        <v>797</v>
      </c>
      <c r="D210" s="76" t="s">
        <v>798</v>
      </c>
      <c r="E210" s="77" t="s">
        <v>507</v>
      </c>
      <c r="F210" s="78">
        <v>3</v>
      </c>
      <c r="G210" s="324"/>
      <c r="H210" s="3">
        <f t="shared" si="5"/>
        <v>0</v>
      </c>
      <c r="I210" s="79" t="e">
        <f>H210/$G$455</f>
        <v>#DIV/0!</v>
      </c>
      <c r="L210" s="73"/>
    </row>
    <row r="211" spans="1:12" ht="30" outlineLevel="1" x14ac:dyDescent="0.25">
      <c r="A211" s="2" t="s">
        <v>118</v>
      </c>
      <c r="B211" s="11" t="s">
        <v>1207</v>
      </c>
      <c r="C211" s="75" t="s">
        <v>799</v>
      </c>
      <c r="D211" s="76" t="s">
        <v>800</v>
      </c>
      <c r="E211" s="77" t="s">
        <v>507</v>
      </c>
      <c r="F211" s="78">
        <v>3</v>
      </c>
      <c r="G211" s="324"/>
      <c r="H211" s="3">
        <f t="shared" si="5"/>
        <v>0</v>
      </c>
      <c r="I211" s="79" t="e">
        <f>H211/$G$455</f>
        <v>#DIV/0!</v>
      </c>
      <c r="L211" s="73"/>
    </row>
    <row r="212" spans="1:12" ht="30" outlineLevel="1" x14ac:dyDescent="0.25">
      <c r="A212" s="2" t="s">
        <v>119</v>
      </c>
      <c r="B212" s="11" t="s">
        <v>1207</v>
      </c>
      <c r="C212" s="75" t="s">
        <v>801</v>
      </c>
      <c r="D212" s="76" t="s">
        <v>802</v>
      </c>
      <c r="E212" s="77" t="s">
        <v>507</v>
      </c>
      <c r="F212" s="78">
        <v>3</v>
      </c>
      <c r="G212" s="324"/>
      <c r="H212" s="3">
        <f t="shared" si="5"/>
        <v>0</v>
      </c>
      <c r="I212" s="79" t="e">
        <f>H212/$G$455</f>
        <v>#DIV/0!</v>
      </c>
      <c r="L212" s="73"/>
    </row>
    <row r="213" spans="1:12" ht="30" outlineLevel="1" x14ac:dyDescent="0.25">
      <c r="A213" s="2" t="s">
        <v>197</v>
      </c>
      <c r="B213" s="11" t="s">
        <v>1207</v>
      </c>
      <c r="C213" s="75" t="s">
        <v>803</v>
      </c>
      <c r="D213" s="76" t="s">
        <v>804</v>
      </c>
      <c r="E213" s="77" t="s">
        <v>507</v>
      </c>
      <c r="F213" s="78">
        <v>5</v>
      </c>
      <c r="G213" s="324"/>
      <c r="H213" s="3">
        <f t="shared" si="5"/>
        <v>0</v>
      </c>
      <c r="I213" s="79" t="e">
        <f>H213/$G$455</f>
        <v>#DIV/0!</v>
      </c>
      <c r="L213" s="73"/>
    </row>
    <row r="214" spans="1:12" ht="30" outlineLevel="1" x14ac:dyDescent="0.25">
      <c r="A214" s="2" t="s">
        <v>198</v>
      </c>
      <c r="B214" s="11" t="s">
        <v>1207</v>
      </c>
      <c r="C214" s="75" t="s">
        <v>805</v>
      </c>
      <c r="D214" s="76" t="s">
        <v>806</v>
      </c>
      <c r="E214" s="77" t="s">
        <v>507</v>
      </c>
      <c r="F214" s="78">
        <v>3</v>
      </c>
      <c r="G214" s="324"/>
      <c r="H214" s="3">
        <f t="shared" si="5"/>
        <v>0</v>
      </c>
      <c r="I214" s="79" t="e">
        <f>H214/$G$455</f>
        <v>#DIV/0!</v>
      </c>
      <c r="L214" s="73"/>
    </row>
    <row r="215" spans="1:12" ht="30" outlineLevel="1" x14ac:dyDescent="0.25">
      <c r="A215" s="2" t="s">
        <v>199</v>
      </c>
      <c r="B215" s="11" t="s">
        <v>1207</v>
      </c>
      <c r="C215" s="75" t="s">
        <v>807</v>
      </c>
      <c r="D215" s="76" t="s">
        <v>808</v>
      </c>
      <c r="E215" s="77" t="s">
        <v>507</v>
      </c>
      <c r="F215" s="78">
        <v>5</v>
      </c>
      <c r="G215" s="324"/>
      <c r="H215" s="3">
        <f t="shared" si="5"/>
        <v>0</v>
      </c>
      <c r="I215" s="79" t="e">
        <f>H215/$G$455</f>
        <v>#DIV/0!</v>
      </c>
      <c r="L215" s="73"/>
    </row>
    <row r="216" spans="1:12" ht="30" outlineLevel="1" x14ac:dyDescent="0.25">
      <c r="A216" s="2" t="s">
        <v>200</v>
      </c>
      <c r="B216" s="11" t="s">
        <v>1207</v>
      </c>
      <c r="C216" s="75" t="s">
        <v>795</v>
      </c>
      <c r="D216" s="76" t="s">
        <v>796</v>
      </c>
      <c r="E216" s="77" t="s">
        <v>507</v>
      </c>
      <c r="F216" s="78">
        <v>5</v>
      </c>
      <c r="G216" s="324"/>
      <c r="H216" s="3">
        <f t="shared" si="5"/>
        <v>0</v>
      </c>
      <c r="I216" s="79" t="e">
        <f>H216/$G$455</f>
        <v>#DIV/0!</v>
      </c>
      <c r="L216" s="73"/>
    </row>
    <row r="217" spans="1:12" outlineLevel="1" x14ac:dyDescent="0.25">
      <c r="A217" s="2" t="s">
        <v>201</v>
      </c>
      <c r="B217" s="11" t="s">
        <v>1207</v>
      </c>
      <c r="C217" s="75" t="s">
        <v>809</v>
      </c>
      <c r="D217" s="76" t="s">
        <v>810</v>
      </c>
      <c r="E217" s="77" t="s">
        <v>507</v>
      </c>
      <c r="F217" s="78">
        <v>3</v>
      </c>
      <c r="G217" s="324"/>
      <c r="H217" s="3">
        <f t="shared" si="5"/>
        <v>0</v>
      </c>
      <c r="I217" s="79" t="e">
        <f>H217/$G$455</f>
        <v>#DIV/0!</v>
      </c>
      <c r="L217" s="73"/>
    </row>
    <row r="218" spans="1:12" outlineLevel="1" x14ac:dyDescent="0.25">
      <c r="A218" s="2" t="s">
        <v>295</v>
      </c>
      <c r="B218" s="11" t="s">
        <v>1207</v>
      </c>
      <c r="C218" s="75" t="s">
        <v>811</v>
      </c>
      <c r="D218" s="76" t="s">
        <v>812</v>
      </c>
      <c r="E218" s="77" t="s">
        <v>507</v>
      </c>
      <c r="F218" s="78">
        <v>3</v>
      </c>
      <c r="G218" s="324"/>
      <c r="H218" s="3">
        <f t="shared" si="5"/>
        <v>0</v>
      </c>
      <c r="I218" s="79" t="e">
        <f>H218/$G$455</f>
        <v>#DIV/0!</v>
      </c>
      <c r="L218" s="73"/>
    </row>
    <row r="219" spans="1:12" outlineLevel="1" x14ac:dyDescent="0.25">
      <c r="A219" s="2" t="s">
        <v>296</v>
      </c>
      <c r="B219" s="11" t="s">
        <v>1207</v>
      </c>
      <c r="C219" s="75" t="s">
        <v>813</v>
      </c>
      <c r="D219" s="76" t="s">
        <v>814</v>
      </c>
      <c r="E219" s="77" t="s">
        <v>507</v>
      </c>
      <c r="F219" s="78">
        <v>3</v>
      </c>
      <c r="G219" s="324"/>
      <c r="H219" s="3">
        <f t="shared" si="5"/>
        <v>0</v>
      </c>
      <c r="I219" s="79" t="e">
        <f>H219/$G$455</f>
        <v>#DIV/0!</v>
      </c>
      <c r="L219" s="73"/>
    </row>
    <row r="220" spans="1:12" outlineLevel="1" x14ac:dyDescent="0.25">
      <c r="A220" s="2" t="s">
        <v>297</v>
      </c>
      <c r="B220" s="11" t="s">
        <v>1207</v>
      </c>
      <c r="C220" s="75" t="s">
        <v>815</v>
      </c>
      <c r="D220" s="76" t="s">
        <v>816</v>
      </c>
      <c r="E220" s="77" t="s">
        <v>507</v>
      </c>
      <c r="F220" s="78">
        <v>3</v>
      </c>
      <c r="G220" s="324"/>
      <c r="H220" s="3">
        <f t="shared" si="5"/>
        <v>0</v>
      </c>
      <c r="I220" s="79" t="e">
        <f>H220/$G$455</f>
        <v>#DIV/0!</v>
      </c>
      <c r="L220" s="73"/>
    </row>
    <row r="221" spans="1:12" outlineLevel="1" x14ac:dyDescent="0.25">
      <c r="A221" s="2" t="s">
        <v>298</v>
      </c>
      <c r="B221" s="11" t="s">
        <v>1207</v>
      </c>
      <c r="C221" s="75" t="s">
        <v>817</v>
      </c>
      <c r="D221" s="76" t="s">
        <v>818</v>
      </c>
      <c r="E221" s="77" t="s">
        <v>507</v>
      </c>
      <c r="F221" s="78">
        <v>3</v>
      </c>
      <c r="G221" s="324"/>
      <c r="H221" s="3">
        <f t="shared" si="5"/>
        <v>0</v>
      </c>
      <c r="I221" s="79" t="e">
        <f>H221/$G$455</f>
        <v>#DIV/0!</v>
      </c>
      <c r="L221" s="73"/>
    </row>
    <row r="222" spans="1:12" outlineLevel="1" x14ac:dyDescent="0.25">
      <c r="A222" s="2" t="s">
        <v>299</v>
      </c>
      <c r="B222" s="11" t="s">
        <v>1207</v>
      </c>
      <c r="C222" s="75" t="s">
        <v>819</v>
      </c>
      <c r="D222" s="76" t="s">
        <v>820</v>
      </c>
      <c r="E222" s="77" t="s">
        <v>507</v>
      </c>
      <c r="F222" s="78">
        <v>3</v>
      </c>
      <c r="G222" s="324"/>
      <c r="H222" s="3">
        <f t="shared" si="5"/>
        <v>0</v>
      </c>
      <c r="I222" s="79" t="e">
        <f>H222/$G$455</f>
        <v>#DIV/0!</v>
      </c>
      <c r="L222" s="73"/>
    </row>
    <row r="223" spans="1:12" outlineLevel="1" x14ac:dyDescent="0.25">
      <c r="A223" s="2" t="s">
        <v>300</v>
      </c>
      <c r="B223" s="11" t="s">
        <v>1207</v>
      </c>
      <c r="C223" s="75" t="s">
        <v>821</v>
      </c>
      <c r="D223" s="76" t="s">
        <v>822</v>
      </c>
      <c r="E223" s="77" t="s">
        <v>507</v>
      </c>
      <c r="F223" s="78">
        <v>3</v>
      </c>
      <c r="G223" s="324"/>
      <c r="H223" s="3">
        <f t="shared" si="5"/>
        <v>0</v>
      </c>
      <c r="I223" s="79" t="e">
        <f>H223/$G$455</f>
        <v>#DIV/0!</v>
      </c>
      <c r="L223" s="73"/>
    </row>
    <row r="224" spans="1:12" ht="30" outlineLevel="1" x14ac:dyDescent="0.25">
      <c r="A224" s="2" t="s">
        <v>301</v>
      </c>
      <c r="B224" s="11" t="s">
        <v>1207</v>
      </c>
      <c r="C224" s="75" t="s">
        <v>823</v>
      </c>
      <c r="D224" s="76" t="s">
        <v>824</v>
      </c>
      <c r="E224" s="77" t="s">
        <v>507</v>
      </c>
      <c r="F224" s="78">
        <v>3</v>
      </c>
      <c r="G224" s="324"/>
      <c r="H224" s="3">
        <f t="shared" si="5"/>
        <v>0</v>
      </c>
      <c r="I224" s="79" t="e">
        <f>H224/$G$455</f>
        <v>#DIV/0!</v>
      </c>
      <c r="L224" s="73"/>
    </row>
    <row r="225" spans="1:12" ht="30" outlineLevel="1" x14ac:dyDescent="0.25">
      <c r="A225" s="2" t="s">
        <v>302</v>
      </c>
      <c r="B225" s="11" t="s">
        <v>1207</v>
      </c>
      <c r="C225" s="75" t="s">
        <v>825</v>
      </c>
      <c r="D225" s="76" t="s">
        <v>826</v>
      </c>
      <c r="E225" s="77" t="s">
        <v>507</v>
      </c>
      <c r="F225" s="78">
        <v>3</v>
      </c>
      <c r="G225" s="324"/>
      <c r="H225" s="3">
        <f t="shared" ref="H225:H287" si="6">ROUND(F225*G225,2)</f>
        <v>0</v>
      </c>
      <c r="I225" s="79" t="e">
        <f>H225/$G$455</f>
        <v>#DIV/0!</v>
      </c>
      <c r="L225" s="73"/>
    </row>
    <row r="226" spans="1:12" ht="30" outlineLevel="1" x14ac:dyDescent="0.25">
      <c r="A226" s="2" t="s">
        <v>303</v>
      </c>
      <c r="B226" s="11" t="s">
        <v>1207</v>
      </c>
      <c r="C226" s="75" t="s">
        <v>827</v>
      </c>
      <c r="D226" s="76" t="s">
        <v>828</v>
      </c>
      <c r="E226" s="77" t="s">
        <v>507</v>
      </c>
      <c r="F226" s="78">
        <v>3</v>
      </c>
      <c r="G226" s="324"/>
      <c r="H226" s="3">
        <f t="shared" si="6"/>
        <v>0</v>
      </c>
      <c r="I226" s="79" t="e">
        <f>H226/$G$455</f>
        <v>#DIV/0!</v>
      </c>
      <c r="L226" s="73"/>
    </row>
    <row r="227" spans="1:12" outlineLevel="1" x14ac:dyDescent="0.25">
      <c r="A227" s="2" t="s">
        <v>304</v>
      </c>
      <c r="B227" s="11" t="s">
        <v>1207</v>
      </c>
      <c r="C227" s="75" t="s">
        <v>841</v>
      </c>
      <c r="D227" s="76" t="s">
        <v>842</v>
      </c>
      <c r="E227" s="77" t="s">
        <v>507</v>
      </c>
      <c r="F227" s="78">
        <v>3</v>
      </c>
      <c r="G227" s="324"/>
      <c r="H227" s="3">
        <f t="shared" si="6"/>
        <v>0</v>
      </c>
      <c r="I227" s="79" t="e">
        <f>H227/$G$455</f>
        <v>#DIV/0!</v>
      </c>
      <c r="L227" s="73"/>
    </row>
    <row r="228" spans="1:12" outlineLevel="1" x14ac:dyDescent="0.25">
      <c r="A228" s="2" t="s">
        <v>305</v>
      </c>
      <c r="B228" s="11" t="s">
        <v>1207</v>
      </c>
      <c r="C228" s="75" t="s">
        <v>843</v>
      </c>
      <c r="D228" s="76" t="s">
        <v>844</v>
      </c>
      <c r="E228" s="77" t="s">
        <v>507</v>
      </c>
      <c r="F228" s="78">
        <v>3</v>
      </c>
      <c r="G228" s="324"/>
      <c r="H228" s="3">
        <f t="shared" si="6"/>
        <v>0</v>
      </c>
      <c r="I228" s="79" t="e">
        <f>H228/$G$455</f>
        <v>#DIV/0!</v>
      </c>
      <c r="L228" s="73"/>
    </row>
    <row r="229" spans="1:12" outlineLevel="1" x14ac:dyDescent="0.25">
      <c r="A229" s="2" t="s">
        <v>306</v>
      </c>
      <c r="B229" s="11" t="s">
        <v>1207</v>
      </c>
      <c r="C229" s="75" t="s">
        <v>845</v>
      </c>
      <c r="D229" s="76" t="s">
        <v>846</v>
      </c>
      <c r="E229" s="77" t="s">
        <v>507</v>
      </c>
      <c r="F229" s="78">
        <v>3</v>
      </c>
      <c r="G229" s="324"/>
      <c r="H229" s="3">
        <f t="shared" si="6"/>
        <v>0</v>
      </c>
      <c r="I229" s="79" t="e">
        <f>H229/$G$455</f>
        <v>#DIV/0!</v>
      </c>
      <c r="L229" s="73"/>
    </row>
    <row r="230" spans="1:12" outlineLevel="1" x14ac:dyDescent="0.25">
      <c r="A230" s="2" t="s">
        <v>307</v>
      </c>
      <c r="B230" s="12" t="s">
        <v>1207</v>
      </c>
      <c r="C230" s="91" t="s">
        <v>847</v>
      </c>
      <c r="D230" s="92" t="s">
        <v>848</v>
      </c>
      <c r="E230" s="93" t="s">
        <v>507</v>
      </c>
      <c r="F230" s="94">
        <v>3</v>
      </c>
      <c r="G230" s="324"/>
      <c r="H230" s="3">
        <f t="shared" si="6"/>
        <v>0</v>
      </c>
      <c r="I230" s="79" t="e">
        <f>H230/$G$455</f>
        <v>#DIV/0!</v>
      </c>
      <c r="L230" s="73"/>
    </row>
    <row r="231" spans="1:12" outlineLevel="1" x14ac:dyDescent="0.25">
      <c r="A231" s="2" t="s">
        <v>308</v>
      </c>
      <c r="B231" s="13" t="s">
        <v>1207</v>
      </c>
      <c r="C231" s="95" t="s">
        <v>849</v>
      </c>
      <c r="D231" s="96" t="s">
        <v>850</v>
      </c>
      <c r="E231" s="97" t="s">
        <v>507</v>
      </c>
      <c r="F231" s="98">
        <v>3</v>
      </c>
      <c r="G231" s="324"/>
      <c r="H231" s="3">
        <f t="shared" si="6"/>
        <v>0</v>
      </c>
      <c r="I231" s="79" t="e">
        <f>H231/$G$455</f>
        <v>#DIV/0!</v>
      </c>
      <c r="L231" s="73"/>
    </row>
    <row r="232" spans="1:12" outlineLevel="1" x14ac:dyDescent="0.25">
      <c r="A232" s="2" t="s">
        <v>309</v>
      </c>
      <c r="B232" s="11" t="s">
        <v>1207</v>
      </c>
      <c r="C232" s="75" t="s">
        <v>851</v>
      </c>
      <c r="D232" s="76" t="s">
        <v>852</v>
      </c>
      <c r="E232" s="77" t="s">
        <v>507</v>
      </c>
      <c r="F232" s="78">
        <v>3</v>
      </c>
      <c r="G232" s="324"/>
      <c r="H232" s="3">
        <f t="shared" si="6"/>
        <v>0</v>
      </c>
      <c r="I232" s="79" t="e">
        <f>H232/$G$455</f>
        <v>#DIV/0!</v>
      </c>
      <c r="L232" s="73"/>
    </row>
    <row r="233" spans="1:12" ht="30" outlineLevel="1" x14ac:dyDescent="0.25">
      <c r="A233" s="2" t="s">
        <v>310</v>
      </c>
      <c r="B233" s="11" t="s">
        <v>1207</v>
      </c>
      <c r="C233" s="75" t="s">
        <v>901</v>
      </c>
      <c r="D233" s="76" t="s">
        <v>902</v>
      </c>
      <c r="E233" s="77" t="s">
        <v>507</v>
      </c>
      <c r="F233" s="78">
        <v>2</v>
      </c>
      <c r="G233" s="324"/>
      <c r="H233" s="3">
        <f t="shared" si="6"/>
        <v>0</v>
      </c>
      <c r="I233" s="79" t="e">
        <f>H233/$G$455</f>
        <v>#DIV/0!</v>
      </c>
      <c r="L233" s="73"/>
    </row>
    <row r="234" spans="1:12" ht="30" outlineLevel="1" x14ac:dyDescent="0.25">
      <c r="A234" s="2" t="s">
        <v>311</v>
      </c>
      <c r="B234" s="11" t="s">
        <v>1207</v>
      </c>
      <c r="C234" s="75" t="s">
        <v>903</v>
      </c>
      <c r="D234" s="76" t="s">
        <v>904</v>
      </c>
      <c r="E234" s="77" t="s">
        <v>507</v>
      </c>
      <c r="F234" s="78">
        <v>2</v>
      </c>
      <c r="G234" s="324"/>
      <c r="H234" s="3">
        <f t="shared" si="6"/>
        <v>0</v>
      </c>
      <c r="I234" s="79" t="e">
        <f>H234/$G$455</f>
        <v>#DIV/0!</v>
      </c>
      <c r="L234" s="73"/>
    </row>
    <row r="235" spans="1:12" ht="30" outlineLevel="1" x14ac:dyDescent="0.25">
      <c r="A235" s="2" t="s">
        <v>312</v>
      </c>
      <c r="B235" s="11" t="s">
        <v>1207</v>
      </c>
      <c r="C235" s="75" t="s">
        <v>905</v>
      </c>
      <c r="D235" s="76" t="s">
        <v>906</v>
      </c>
      <c r="E235" s="77" t="s">
        <v>507</v>
      </c>
      <c r="F235" s="78">
        <v>2</v>
      </c>
      <c r="G235" s="324"/>
      <c r="H235" s="3">
        <f t="shared" si="6"/>
        <v>0</v>
      </c>
      <c r="I235" s="79" t="e">
        <f>H235/$G$455</f>
        <v>#DIV/0!</v>
      </c>
      <c r="L235" s="73"/>
    </row>
    <row r="236" spans="1:12" ht="30" outlineLevel="1" x14ac:dyDescent="0.25">
      <c r="A236" s="2" t="s">
        <v>313</v>
      </c>
      <c r="B236" s="11" t="s">
        <v>1207</v>
      </c>
      <c r="C236" s="75" t="s">
        <v>907</v>
      </c>
      <c r="D236" s="76" t="s">
        <v>908</v>
      </c>
      <c r="E236" s="77" t="s">
        <v>507</v>
      </c>
      <c r="F236" s="78">
        <v>2</v>
      </c>
      <c r="G236" s="324"/>
      <c r="H236" s="3">
        <f t="shared" si="6"/>
        <v>0</v>
      </c>
      <c r="I236" s="79" t="e">
        <f>H236/$G$455</f>
        <v>#DIV/0!</v>
      </c>
      <c r="L236" s="73"/>
    </row>
    <row r="237" spans="1:12" ht="30" outlineLevel="1" x14ac:dyDescent="0.25">
      <c r="A237" s="2" t="s">
        <v>314</v>
      </c>
      <c r="B237" s="11" t="s">
        <v>1207</v>
      </c>
      <c r="C237" s="75" t="s">
        <v>909</v>
      </c>
      <c r="D237" s="76" t="s">
        <v>910</v>
      </c>
      <c r="E237" s="77" t="s">
        <v>507</v>
      </c>
      <c r="F237" s="78">
        <v>2</v>
      </c>
      <c r="G237" s="324"/>
      <c r="H237" s="3">
        <f t="shared" si="6"/>
        <v>0</v>
      </c>
      <c r="I237" s="79" t="e">
        <f>H237/$G$455</f>
        <v>#DIV/0!</v>
      </c>
      <c r="L237" s="73"/>
    </row>
    <row r="238" spans="1:12" ht="30" outlineLevel="1" x14ac:dyDescent="0.25">
      <c r="A238" s="2" t="s">
        <v>315</v>
      </c>
      <c r="B238" s="11" t="s">
        <v>1207</v>
      </c>
      <c r="C238" s="75" t="s">
        <v>911</v>
      </c>
      <c r="D238" s="76" t="s">
        <v>912</v>
      </c>
      <c r="E238" s="77" t="s">
        <v>507</v>
      </c>
      <c r="F238" s="78">
        <v>2</v>
      </c>
      <c r="G238" s="324"/>
      <c r="H238" s="3">
        <f t="shared" si="6"/>
        <v>0</v>
      </c>
      <c r="I238" s="79" t="e">
        <f>H238/$G$455</f>
        <v>#DIV/0!</v>
      </c>
      <c r="L238" s="73"/>
    </row>
    <row r="239" spans="1:12" ht="30" outlineLevel="1" x14ac:dyDescent="0.25">
      <c r="A239" s="2" t="s">
        <v>316</v>
      </c>
      <c r="B239" s="11" t="s">
        <v>1207</v>
      </c>
      <c r="C239" s="75" t="s">
        <v>913</v>
      </c>
      <c r="D239" s="76" t="s">
        <v>914</v>
      </c>
      <c r="E239" s="77" t="s">
        <v>507</v>
      </c>
      <c r="F239" s="78">
        <v>1</v>
      </c>
      <c r="G239" s="324"/>
      <c r="H239" s="3">
        <f t="shared" si="6"/>
        <v>0</v>
      </c>
      <c r="I239" s="79" t="e">
        <f>H239/$G$455</f>
        <v>#DIV/0!</v>
      </c>
      <c r="L239" s="73"/>
    </row>
    <row r="240" spans="1:12" ht="30" outlineLevel="1" x14ac:dyDescent="0.25">
      <c r="A240" s="2" t="s">
        <v>317</v>
      </c>
      <c r="B240" s="11" t="s">
        <v>1207</v>
      </c>
      <c r="C240" s="75" t="s">
        <v>915</v>
      </c>
      <c r="D240" s="76" t="s">
        <v>916</v>
      </c>
      <c r="E240" s="77" t="s">
        <v>507</v>
      </c>
      <c r="F240" s="78">
        <v>1</v>
      </c>
      <c r="G240" s="324"/>
      <c r="H240" s="3">
        <f t="shared" si="6"/>
        <v>0</v>
      </c>
      <c r="I240" s="79" t="e">
        <f>H240/$G$455</f>
        <v>#DIV/0!</v>
      </c>
      <c r="L240" s="73"/>
    </row>
    <row r="241" spans="1:12" ht="30" outlineLevel="1" x14ac:dyDescent="0.25">
      <c r="A241" s="2" t="s">
        <v>318</v>
      </c>
      <c r="B241" s="11" t="s">
        <v>1207</v>
      </c>
      <c r="C241" s="75" t="s">
        <v>917</v>
      </c>
      <c r="D241" s="76" t="s">
        <v>918</v>
      </c>
      <c r="E241" s="77" t="s">
        <v>507</v>
      </c>
      <c r="F241" s="78">
        <v>2</v>
      </c>
      <c r="G241" s="324"/>
      <c r="H241" s="3">
        <f t="shared" si="6"/>
        <v>0</v>
      </c>
      <c r="I241" s="79" t="e">
        <f>H241/$G$455</f>
        <v>#DIV/0!</v>
      </c>
      <c r="L241" s="73"/>
    </row>
    <row r="242" spans="1:12" ht="30" outlineLevel="1" x14ac:dyDescent="0.25">
      <c r="A242" s="2" t="s">
        <v>319</v>
      </c>
      <c r="B242" s="11" t="s">
        <v>1207</v>
      </c>
      <c r="C242" s="75" t="s">
        <v>919</v>
      </c>
      <c r="D242" s="76" t="s">
        <v>920</v>
      </c>
      <c r="E242" s="77" t="s">
        <v>507</v>
      </c>
      <c r="F242" s="78">
        <v>2</v>
      </c>
      <c r="G242" s="324"/>
      <c r="H242" s="3">
        <f t="shared" si="6"/>
        <v>0</v>
      </c>
      <c r="I242" s="79" t="e">
        <f>H242/$G$455</f>
        <v>#DIV/0!</v>
      </c>
      <c r="L242" s="73"/>
    </row>
    <row r="243" spans="1:12" ht="30" outlineLevel="1" x14ac:dyDescent="0.25">
      <c r="A243" s="2" t="s">
        <v>320</v>
      </c>
      <c r="B243" s="11" t="s">
        <v>1207</v>
      </c>
      <c r="C243" s="75" t="s">
        <v>921</v>
      </c>
      <c r="D243" s="76" t="s">
        <v>922</v>
      </c>
      <c r="E243" s="77" t="s">
        <v>507</v>
      </c>
      <c r="F243" s="78">
        <v>2</v>
      </c>
      <c r="G243" s="324"/>
      <c r="H243" s="3">
        <f t="shared" si="6"/>
        <v>0</v>
      </c>
      <c r="I243" s="79" t="e">
        <f>H243/$G$455</f>
        <v>#DIV/0!</v>
      </c>
      <c r="L243" s="73"/>
    </row>
    <row r="244" spans="1:12" ht="30" outlineLevel="1" x14ac:dyDescent="0.25">
      <c r="A244" s="2" t="s">
        <v>321</v>
      </c>
      <c r="B244" s="11" t="s">
        <v>1207</v>
      </c>
      <c r="C244" s="75" t="s">
        <v>923</v>
      </c>
      <c r="D244" s="76" t="s">
        <v>924</v>
      </c>
      <c r="E244" s="77" t="s">
        <v>507</v>
      </c>
      <c r="F244" s="78">
        <v>1</v>
      </c>
      <c r="G244" s="324"/>
      <c r="H244" s="3">
        <f t="shared" si="6"/>
        <v>0</v>
      </c>
      <c r="I244" s="79" t="e">
        <f>H244/$G$455</f>
        <v>#DIV/0!</v>
      </c>
      <c r="L244" s="73"/>
    </row>
    <row r="245" spans="1:12" ht="30" outlineLevel="1" x14ac:dyDescent="0.25">
      <c r="A245" s="2" t="s">
        <v>322</v>
      </c>
      <c r="B245" s="11" t="s">
        <v>1207</v>
      </c>
      <c r="C245" s="75" t="s">
        <v>901</v>
      </c>
      <c r="D245" s="76" t="s">
        <v>902</v>
      </c>
      <c r="E245" s="77" t="s">
        <v>507</v>
      </c>
      <c r="F245" s="78">
        <v>2</v>
      </c>
      <c r="G245" s="324"/>
      <c r="H245" s="3">
        <f t="shared" si="6"/>
        <v>0</v>
      </c>
      <c r="I245" s="79" t="e">
        <f>H245/$G$455</f>
        <v>#DIV/0!</v>
      </c>
      <c r="L245" s="73"/>
    </row>
    <row r="246" spans="1:12" ht="30" outlineLevel="1" x14ac:dyDescent="0.25">
      <c r="A246" s="2" t="s">
        <v>323</v>
      </c>
      <c r="B246" s="11" t="s">
        <v>1207</v>
      </c>
      <c r="C246" s="75" t="s">
        <v>903</v>
      </c>
      <c r="D246" s="76" t="s">
        <v>904</v>
      </c>
      <c r="E246" s="77" t="s">
        <v>507</v>
      </c>
      <c r="F246" s="78">
        <v>2</v>
      </c>
      <c r="G246" s="324"/>
      <c r="H246" s="3">
        <f t="shared" si="6"/>
        <v>0</v>
      </c>
      <c r="I246" s="79" t="e">
        <f>H246/$G$455</f>
        <v>#DIV/0!</v>
      </c>
      <c r="L246" s="73"/>
    </row>
    <row r="247" spans="1:12" outlineLevel="1" x14ac:dyDescent="0.25">
      <c r="A247" s="2" t="s">
        <v>324</v>
      </c>
      <c r="B247" s="11" t="s">
        <v>1207</v>
      </c>
      <c r="C247" s="75" t="s">
        <v>925</v>
      </c>
      <c r="D247" s="76" t="s">
        <v>926</v>
      </c>
      <c r="E247" s="77" t="s">
        <v>507</v>
      </c>
      <c r="F247" s="78">
        <v>2</v>
      </c>
      <c r="G247" s="324"/>
      <c r="H247" s="3">
        <f t="shared" si="6"/>
        <v>0</v>
      </c>
      <c r="I247" s="79" t="e">
        <f>H247/$G$455</f>
        <v>#DIV/0!</v>
      </c>
      <c r="L247" s="73"/>
    </row>
    <row r="248" spans="1:12" outlineLevel="1" x14ac:dyDescent="0.25">
      <c r="A248" s="2" t="s">
        <v>325</v>
      </c>
      <c r="B248" s="11" t="s">
        <v>1207</v>
      </c>
      <c r="C248" s="75" t="s">
        <v>927</v>
      </c>
      <c r="D248" s="76" t="s">
        <v>928</v>
      </c>
      <c r="E248" s="77" t="s">
        <v>507</v>
      </c>
      <c r="F248" s="78">
        <v>2</v>
      </c>
      <c r="G248" s="324"/>
      <c r="H248" s="3">
        <f t="shared" si="6"/>
        <v>0</v>
      </c>
      <c r="I248" s="79" t="e">
        <f>H248/$G$455</f>
        <v>#DIV/0!</v>
      </c>
      <c r="L248" s="73"/>
    </row>
    <row r="249" spans="1:12" outlineLevel="1" x14ac:dyDescent="0.25">
      <c r="A249" s="2" t="s">
        <v>326</v>
      </c>
      <c r="B249" s="11" t="s">
        <v>1207</v>
      </c>
      <c r="C249" s="75" t="s">
        <v>929</v>
      </c>
      <c r="D249" s="76" t="s">
        <v>930</v>
      </c>
      <c r="E249" s="77" t="s">
        <v>507</v>
      </c>
      <c r="F249" s="78">
        <v>2</v>
      </c>
      <c r="G249" s="324"/>
      <c r="H249" s="3">
        <f t="shared" si="6"/>
        <v>0</v>
      </c>
      <c r="I249" s="79" t="e">
        <f>H249/$G$455</f>
        <v>#DIV/0!</v>
      </c>
      <c r="L249" s="73"/>
    </row>
    <row r="250" spans="1:12" ht="30" outlineLevel="1" x14ac:dyDescent="0.25">
      <c r="A250" s="2" t="s">
        <v>327</v>
      </c>
      <c r="B250" s="11" t="s">
        <v>1207</v>
      </c>
      <c r="C250" s="75" t="s">
        <v>931</v>
      </c>
      <c r="D250" s="76" t="s">
        <v>932</v>
      </c>
      <c r="E250" s="77" t="s">
        <v>507</v>
      </c>
      <c r="F250" s="78">
        <v>5</v>
      </c>
      <c r="G250" s="324"/>
      <c r="H250" s="3">
        <f t="shared" si="6"/>
        <v>0</v>
      </c>
      <c r="I250" s="79" t="e">
        <f>H250/$G$455</f>
        <v>#DIV/0!</v>
      </c>
      <c r="L250" s="73"/>
    </row>
    <row r="251" spans="1:12" outlineLevel="1" x14ac:dyDescent="0.25">
      <c r="A251" s="2" t="s">
        <v>328</v>
      </c>
      <c r="B251" s="11" t="s">
        <v>499</v>
      </c>
      <c r="C251" s="75" t="s">
        <v>1216</v>
      </c>
      <c r="D251" s="76" t="s">
        <v>1217</v>
      </c>
      <c r="E251" s="77" t="s">
        <v>507</v>
      </c>
      <c r="F251" s="78">
        <v>6</v>
      </c>
      <c r="G251" s="324"/>
      <c r="H251" s="3">
        <f t="shared" si="6"/>
        <v>0</v>
      </c>
      <c r="I251" s="79" t="e">
        <f>H251/$G$455</f>
        <v>#DIV/0!</v>
      </c>
      <c r="L251" s="73"/>
    </row>
    <row r="252" spans="1:12" outlineLevel="1" x14ac:dyDescent="0.25">
      <c r="A252" s="2" t="s">
        <v>329</v>
      </c>
      <c r="B252" s="11" t="s">
        <v>1207</v>
      </c>
      <c r="C252" s="75" t="s">
        <v>933</v>
      </c>
      <c r="D252" s="76" t="s">
        <v>934</v>
      </c>
      <c r="E252" s="77" t="s">
        <v>507</v>
      </c>
      <c r="F252" s="78">
        <v>150</v>
      </c>
      <c r="G252" s="324"/>
      <c r="H252" s="3">
        <f t="shared" si="6"/>
        <v>0</v>
      </c>
      <c r="I252" s="79" t="e">
        <f>H252/$G$455</f>
        <v>#DIV/0!</v>
      </c>
      <c r="L252" s="73"/>
    </row>
    <row r="253" spans="1:12" ht="30" outlineLevel="1" x14ac:dyDescent="0.25">
      <c r="A253" s="2" t="s">
        <v>330</v>
      </c>
      <c r="B253" s="11" t="s">
        <v>1207</v>
      </c>
      <c r="C253" s="75" t="s">
        <v>935</v>
      </c>
      <c r="D253" s="76" t="s">
        <v>936</v>
      </c>
      <c r="E253" s="77" t="s">
        <v>507</v>
      </c>
      <c r="F253" s="78">
        <v>50</v>
      </c>
      <c r="G253" s="324"/>
      <c r="H253" s="3">
        <f t="shared" si="6"/>
        <v>0</v>
      </c>
      <c r="I253" s="79" t="e">
        <f>H253/$G$455</f>
        <v>#DIV/0!</v>
      </c>
      <c r="L253" s="73"/>
    </row>
    <row r="254" spans="1:12" outlineLevel="1" x14ac:dyDescent="0.25">
      <c r="A254" s="2" t="s">
        <v>331</v>
      </c>
      <c r="B254" s="11" t="s">
        <v>1207</v>
      </c>
      <c r="C254" s="75" t="s">
        <v>937</v>
      </c>
      <c r="D254" s="76" t="s">
        <v>938</v>
      </c>
      <c r="E254" s="77" t="s">
        <v>507</v>
      </c>
      <c r="F254" s="78">
        <v>40</v>
      </c>
      <c r="G254" s="324"/>
      <c r="H254" s="3">
        <f t="shared" si="6"/>
        <v>0</v>
      </c>
      <c r="I254" s="79" t="e">
        <f>H254/$G$455</f>
        <v>#DIV/0!</v>
      </c>
      <c r="L254" s="73"/>
    </row>
    <row r="255" spans="1:12" outlineLevel="1" x14ac:dyDescent="0.25">
      <c r="A255" s="2" t="s">
        <v>332</v>
      </c>
      <c r="B255" s="11" t="s">
        <v>1207</v>
      </c>
      <c r="C255" s="75" t="s">
        <v>939</v>
      </c>
      <c r="D255" s="76" t="s">
        <v>940</v>
      </c>
      <c r="E255" s="77" t="s">
        <v>507</v>
      </c>
      <c r="F255" s="78">
        <v>15</v>
      </c>
      <c r="G255" s="324"/>
      <c r="H255" s="3">
        <f t="shared" si="6"/>
        <v>0</v>
      </c>
      <c r="I255" s="79" t="e">
        <f>H255/$G$455</f>
        <v>#DIV/0!</v>
      </c>
      <c r="L255" s="73"/>
    </row>
    <row r="256" spans="1:12" ht="30" outlineLevel="1" x14ac:dyDescent="0.25">
      <c r="A256" s="2" t="s">
        <v>333</v>
      </c>
      <c r="B256" s="11" t="s">
        <v>1207</v>
      </c>
      <c r="C256" s="75" t="s">
        <v>941</v>
      </c>
      <c r="D256" s="76" t="s">
        <v>942</v>
      </c>
      <c r="E256" s="77" t="s">
        <v>507</v>
      </c>
      <c r="F256" s="78">
        <v>10</v>
      </c>
      <c r="G256" s="324"/>
      <c r="H256" s="3">
        <f t="shared" si="6"/>
        <v>0</v>
      </c>
      <c r="I256" s="79" t="e">
        <f>H256/$G$455</f>
        <v>#DIV/0!</v>
      </c>
      <c r="L256" s="73"/>
    </row>
    <row r="257" spans="1:12" outlineLevel="1" x14ac:dyDescent="0.25">
      <c r="A257" s="2" t="s">
        <v>334</v>
      </c>
      <c r="B257" s="11" t="s">
        <v>1207</v>
      </c>
      <c r="C257" s="75" t="s">
        <v>943</v>
      </c>
      <c r="D257" s="76" t="s">
        <v>944</v>
      </c>
      <c r="E257" s="77" t="s">
        <v>507</v>
      </c>
      <c r="F257" s="78">
        <v>10</v>
      </c>
      <c r="G257" s="324"/>
      <c r="H257" s="3">
        <f t="shared" si="6"/>
        <v>0</v>
      </c>
      <c r="I257" s="79" t="e">
        <f>H257/$G$455</f>
        <v>#DIV/0!</v>
      </c>
      <c r="L257" s="73"/>
    </row>
    <row r="258" spans="1:12" ht="30" outlineLevel="1" x14ac:dyDescent="0.25">
      <c r="A258" s="2" t="s">
        <v>335</v>
      </c>
      <c r="B258" s="11" t="s">
        <v>1207</v>
      </c>
      <c r="C258" s="75" t="s">
        <v>947</v>
      </c>
      <c r="D258" s="76" t="s">
        <v>948</v>
      </c>
      <c r="E258" s="77" t="s">
        <v>4</v>
      </c>
      <c r="F258" s="78">
        <v>2400</v>
      </c>
      <c r="G258" s="324"/>
      <c r="H258" s="3">
        <f t="shared" si="6"/>
        <v>0</v>
      </c>
      <c r="I258" s="79" t="e">
        <f>H258/$G$455</f>
        <v>#DIV/0!</v>
      </c>
      <c r="L258" s="73"/>
    </row>
    <row r="259" spans="1:12" ht="30" outlineLevel="1" x14ac:dyDescent="0.25">
      <c r="A259" s="2" t="s">
        <v>336</v>
      </c>
      <c r="B259" s="11" t="s">
        <v>1207</v>
      </c>
      <c r="C259" s="75" t="s">
        <v>949</v>
      </c>
      <c r="D259" s="76" t="s">
        <v>950</v>
      </c>
      <c r="E259" s="77" t="s">
        <v>4</v>
      </c>
      <c r="F259" s="78">
        <v>480</v>
      </c>
      <c r="G259" s="324"/>
      <c r="H259" s="3">
        <f t="shared" si="6"/>
        <v>0</v>
      </c>
      <c r="I259" s="79" t="e">
        <f>H259/$G$455</f>
        <v>#DIV/0!</v>
      </c>
      <c r="L259" s="73"/>
    </row>
    <row r="260" spans="1:12" ht="30" outlineLevel="1" x14ac:dyDescent="0.25">
      <c r="A260" s="2" t="s">
        <v>337</v>
      </c>
      <c r="B260" s="11" t="s">
        <v>1207</v>
      </c>
      <c r="C260" s="75" t="s">
        <v>951</v>
      </c>
      <c r="D260" s="76" t="s">
        <v>952</v>
      </c>
      <c r="E260" s="77" t="s">
        <v>4</v>
      </c>
      <c r="F260" s="78">
        <v>950</v>
      </c>
      <c r="G260" s="324"/>
      <c r="H260" s="3">
        <f t="shared" si="6"/>
        <v>0</v>
      </c>
      <c r="I260" s="79" t="e">
        <f>H260/$G$455</f>
        <v>#DIV/0!</v>
      </c>
      <c r="L260" s="73"/>
    </row>
    <row r="261" spans="1:12" ht="30" outlineLevel="1" x14ac:dyDescent="0.25">
      <c r="A261" s="2" t="s">
        <v>338</v>
      </c>
      <c r="B261" s="12" t="s">
        <v>1207</v>
      </c>
      <c r="C261" s="91" t="s">
        <v>945</v>
      </c>
      <c r="D261" s="92" t="s">
        <v>946</v>
      </c>
      <c r="E261" s="93" t="s">
        <v>4</v>
      </c>
      <c r="F261" s="94">
        <v>600</v>
      </c>
      <c r="G261" s="324"/>
      <c r="H261" s="3">
        <f t="shared" si="6"/>
        <v>0</v>
      </c>
      <c r="I261" s="79" t="e">
        <f>H261/$G$455</f>
        <v>#DIV/0!</v>
      </c>
      <c r="L261" s="73"/>
    </row>
    <row r="262" spans="1:12" ht="30" outlineLevel="1" x14ac:dyDescent="0.25">
      <c r="A262" s="2" t="s">
        <v>339</v>
      </c>
      <c r="B262" s="13" t="s">
        <v>1207</v>
      </c>
      <c r="C262" s="95" t="s">
        <v>1009</v>
      </c>
      <c r="D262" s="96" t="s">
        <v>1010</v>
      </c>
      <c r="E262" s="97" t="s">
        <v>4</v>
      </c>
      <c r="F262" s="98">
        <v>120</v>
      </c>
      <c r="G262" s="324"/>
      <c r="H262" s="3">
        <f t="shared" si="6"/>
        <v>0</v>
      </c>
      <c r="I262" s="79" t="e">
        <f>H262/$G$455</f>
        <v>#DIV/0!</v>
      </c>
      <c r="L262" s="73"/>
    </row>
    <row r="263" spans="1:12" ht="30" outlineLevel="1" x14ac:dyDescent="0.25">
      <c r="A263" s="2" t="s">
        <v>340</v>
      </c>
      <c r="B263" s="11" t="s">
        <v>1207</v>
      </c>
      <c r="C263" s="75" t="s">
        <v>959</v>
      </c>
      <c r="D263" s="76" t="s">
        <v>960</v>
      </c>
      <c r="E263" s="77" t="s">
        <v>4</v>
      </c>
      <c r="F263" s="78">
        <v>600</v>
      </c>
      <c r="G263" s="324"/>
      <c r="H263" s="3">
        <f t="shared" si="6"/>
        <v>0</v>
      </c>
      <c r="I263" s="79" t="e">
        <f>H263/$G$455</f>
        <v>#DIV/0!</v>
      </c>
      <c r="L263" s="73"/>
    </row>
    <row r="264" spans="1:12" ht="30" outlineLevel="1" x14ac:dyDescent="0.25">
      <c r="A264" s="2" t="s">
        <v>341</v>
      </c>
      <c r="B264" s="11" t="s">
        <v>1207</v>
      </c>
      <c r="C264" s="75" t="s">
        <v>961</v>
      </c>
      <c r="D264" s="76" t="s">
        <v>962</v>
      </c>
      <c r="E264" s="77" t="s">
        <v>4</v>
      </c>
      <c r="F264" s="78">
        <v>120</v>
      </c>
      <c r="G264" s="324"/>
      <c r="H264" s="3">
        <f t="shared" si="6"/>
        <v>0</v>
      </c>
      <c r="I264" s="79" t="e">
        <f>H264/$G$455</f>
        <v>#DIV/0!</v>
      </c>
      <c r="L264" s="73"/>
    </row>
    <row r="265" spans="1:12" ht="30" outlineLevel="1" x14ac:dyDescent="0.25">
      <c r="A265" s="2" t="s">
        <v>342</v>
      </c>
      <c r="B265" s="11" t="s">
        <v>1207</v>
      </c>
      <c r="C265" s="75" t="s">
        <v>963</v>
      </c>
      <c r="D265" s="76" t="s">
        <v>964</v>
      </c>
      <c r="E265" s="77" t="s">
        <v>4</v>
      </c>
      <c r="F265" s="78">
        <v>2400</v>
      </c>
      <c r="G265" s="324"/>
      <c r="H265" s="3">
        <f t="shared" si="6"/>
        <v>0</v>
      </c>
      <c r="I265" s="79" t="e">
        <f>H265/$G$455</f>
        <v>#DIV/0!</v>
      </c>
      <c r="L265" s="73"/>
    </row>
    <row r="266" spans="1:12" ht="30" outlineLevel="1" x14ac:dyDescent="0.25">
      <c r="A266" s="2" t="s">
        <v>343</v>
      </c>
      <c r="B266" s="11" t="s">
        <v>1207</v>
      </c>
      <c r="C266" s="75" t="s">
        <v>965</v>
      </c>
      <c r="D266" s="76" t="s">
        <v>966</v>
      </c>
      <c r="E266" s="77" t="s">
        <v>4</v>
      </c>
      <c r="F266" s="78">
        <v>480</v>
      </c>
      <c r="G266" s="324"/>
      <c r="H266" s="3">
        <f t="shared" si="6"/>
        <v>0</v>
      </c>
      <c r="I266" s="79" t="e">
        <f>H266/$G$455</f>
        <v>#DIV/0!</v>
      </c>
      <c r="L266" s="73"/>
    </row>
    <row r="267" spans="1:12" ht="30" outlineLevel="1" x14ac:dyDescent="0.25">
      <c r="A267" s="2" t="s">
        <v>344</v>
      </c>
      <c r="B267" s="11" t="s">
        <v>1207</v>
      </c>
      <c r="C267" s="75" t="s">
        <v>967</v>
      </c>
      <c r="D267" s="76" t="s">
        <v>968</v>
      </c>
      <c r="E267" s="77" t="s">
        <v>4</v>
      </c>
      <c r="F267" s="78">
        <v>950</v>
      </c>
      <c r="G267" s="324"/>
      <c r="H267" s="3">
        <f t="shared" si="6"/>
        <v>0</v>
      </c>
      <c r="I267" s="79" t="e">
        <f>H267/$G$455</f>
        <v>#DIV/0!</v>
      </c>
      <c r="L267" s="73"/>
    </row>
    <row r="268" spans="1:12" ht="30" outlineLevel="1" x14ac:dyDescent="0.25">
      <c r="A268" s="2" t="s">
        <v>345</v>
      </c>
      <c r="B268" s="11" t="s">
        <v>1207</v>
      </c>
      <c r="C268" s="75" t="s">
        <v>969</v>
      </c>
      <c r="D268" s="76" t="s">
        <v>970</v>
      </c>
      <c r="E268" s="77" t="s">
        <v>4</v>
      </c>
      <c r="F268" s="78">
        <v>100</v>
      </c>
      <c r="G268" s="324"/>
      <c r="H268" s="3">
        <f t="shared" si="6"/>
        <v>0</v>
      </c>
      <c r="I268" s="79" t="e">
        <f>H268/$G$455</f>
        <v>#DIV/0!</v>
      </c>
      <c r="L268" s="73"/>
    </row>
    <row r="269" spans="1:12" ht="30" outlineLevel="1" x14ac:dyDescent="0.25">
      <c r="A269" s="2" t="s">
        <v>346</v>
      </c>
      <c r="B269" s="11" t="s">
        <v>1207</v>
      </c>
      <c r="C269" s="75" t="s">
        <v>971</v>
      </c>
      <c r="D269" s="76" t="s">
        <v>972</v>
      </c>
      <c r="E269" s="77" t="s">
        <v>4</v>
      </c>
      <c r="F269" s="78">
        <v>50</v>
      </c>
      <c r="G269" s="324"/>
      <c r="H269" s="3">
        <f t="shared" si="6"/>
        <v>0</v>
      </c>
      <c r="I269" s="79" t="e">
        <f>H269/$G$455</f>
        <v>#DIV/0!</v>
      </c>
      <c r="L269" s="73"/>
    </row>
    <row r="270" spans="1:12" ht="30" outlineLevel="1" x14ac:dyDescent="0.25">
      <c r="A270" s="2" t="s">
        <v>347</v>
      </c>
      <c r="B270" s="11" t="s">
        <v>1207</v>
      </c>
      <c r="C270" s="75" t="s">
        <v>973</v>
      </c>
      <c r="D270" s="76" t="s">
        <v>974</v>
      </c>
      <c r="E270" s="77" t="s">
        <v>4</v>
      </c>
      <c r="F270" s="78">
        <v>50</v>
      </c>
      <c r="G270" s="324"/>
      <c r="H270" s="3">
        <f t="shared" si="6"/>
        <v>0</v>
      </c>
      <c r="I270" s="79" t="e">
        <f>H270/$G$455</f>
        <v>#DIV/0!</v>
      </c>
      <c r="L270" s="73"/>
    </row>
    <row r="271" spans="1:12" ht="45" outlineLevel="1" x14ac:dyDescent="0.25">
      <c r="A271" s="2" t="s">
        <v>348</v>
      </c>
      <c r="B271" s="11" t="s">
        <v>1207</v>
      </c>
      <c r="C271" s="75" t="s">
        <v>975</v>
      </c>
      <c r="D271" s="76" t="s">
        <v>976</v>
      </c>
      <c r="E271" s="77" t="s">
        <v>4</v>
      </c>
      <c r="F271" s="78">
        <v>50</v>
      </c>
      <c r="G271" s="324"/>
      <c r="H271" s="3">
        <f t="shared" si="6"/>
        <v>0</v>
      </c>
      <c r="I271" s="79" t="e">
        <f>H271/$G$455</f>
        <v>#DIV/0!</v>
      </c>
      <c r="L271" s="73"/>
    </row>
    <row r="272" spans="1:12" ht="45" outlineLevel="1" x14ac:dyDescent="0.25">
      <c r="A272" s="2" t="s">
        <v>349</v>
      </c>
      <c r="B272" s="11" t="s">
        <v>1207</v>
      </c>
      <c r="C272" s="75" t="s">
        <v>977</v>
      </c>
      <c r="D272" s="76" t="s">
        <v>978</v>
      </c>
      <c r="E272" s="77" t="s">
        <v>4</v>
      </c>
      <c r="F272" s="78">
        <v>50</v>
      </c>
      <c r="G272" s="324"/>
      <c r="H272" s="3">
        <f t="shared" si="6"/>
        <v>0</v>
      </c>
      <c r="I272" s="79" t="e">
        <f>H272/$G$455</f>
        <v>#DIV/0!</v>
      </c>
      <c r="L272" s="73"/>
    </row>
    <row r="273" spans="1:166" ht="30" outlineLevel="1" x14ac:dyDescent="0.25">
      <c r="A273" s="2" t="s">
        <v>350</v>
      </c>
      <c r="B273" s="11" t="s">
        <v>1207</v>
      </c>
      <c r="C273" s="75" t="s">
        <v>979</v>
      </c>
      <c r="D273" s="76" t="s">
        <v>980</v>
      </c>
      <c r="E273" s="77" t="s">
        <v>4</v>
      </c>
      <c r="F273" s="78">
        <v>50</v>
      </c>
      <c r="G273" s="324"/>
      <c r="H273" s="3">
        <f t="shared" si="6"/>
        <v>0</v>
      </c>
      <c r="I273" s="79" t="e">
        <f>H273/$G$455</f>
        <v>#DIV/0!</v>
      </c>
      <c r="L273" s="73"/>
    </row>
    <row r="274" spans="1:166" ht="30" outlineLevel="1" x14ac:dyDescent="0.25">
      <c r="A274" s="2" t="s">
        <v>351</v>
      </c>
      <c r="B274" s="11" t="s">
        <v>1207</v>
      </c>
      <c r="C274" s="75" t="s">
        <v>981</v>
      </c>
      <c r="D274" s="76" t="s">
        <v>982</v>
      </c>
      <c r="E274" s="77" t="s">
        <v>4</v>
      </c>
      <c r="F274" s="78">
        <v>50</v>
      </c>
      <c r="G274" s="324"/>
      <c r="H274" s="3">
        <f t="shared" si="6"/>
        <v>0</v>
      </c>
      <c r="I274" s="79" t="e">
        <f>H274/$G$455</f>
        <v>#DIV/0!</v>
      </c>
      <c r="L274" s="73"/>
    </row>
    <row r="275" spans="1:166" ht="45" outlineLevel="1" x14ac:dyDescent="0.25">
      <c r="A275" s="2" t="s">
        <v>352</v>
      </c>
      <c r="B275" s="11" t="s">
        <v>1207</v>
      </c>
      <c r="C275" s="75" t="s">
        <v>983</v>
      </c>
      <c r="D275" s="76" t="s">
        <v>984</v>
      </c>
      <c r="E275" s="77" t="s">
        <v>4</v>
      </c>
      <c r="F275" s="78">
        <v>50</v>
      </c>
      <c r="G275" s="324"/>
      <c r="H275" s="3">
        <f t="shared" si="6"/>
        <v>0</v>
      </c>
      <c r="I275" s="79" t="e">
        <f>H275/$G$455</f>
        <v>#DIV/0!</v>
      </c>
      <c r="L275" s="73"/>
    </row>
    <row r="276" spans="1:166" ht="30" outlineLevel="1" x14ac:dyDescent="0.25">
      <c r="A276" s="2" t="s">
        <v>353</v>
      </c>
      <c r="B276" s="11" t="s">
        <v>1207</v>
      </c>
      <c r="C276" s="75" t="s">
        <v>985</v>
      </c>
      <c r="D276" s="76" t="s">
        <v>986</v>
      </c>
      <c r="E276" s="77" t="s">
        <v>4</v>
      </c>
      <c r="F276" s="78">
        <v>50</v>
      </c>
      <c r="G276" s="324"/>
      <c r="H276" s="3">
        <f t="shared" si="6"/>
        <v>0</v>
      </c>
      <c r="I276" s="79" t="e">
        <f>H276/$G$455</f>
        <v>#DIV/0!</v>
      </c>
      <c r="L276" s="73"/>
    </row>
    <row r="277" spans="1:166" ht="30" outlineLevel="1" x14ac:dyDescent="0.25">
      <c r="A277" s="2" t="s">
        <v>354</v>
      </c>
      <c r="B277" s="11" t="s">
        <v>1207</v>
      </c>
      <c r="C277" s="75" t="s">
        <v>987</v>
      </c>
      <c r="D277" s="76" t="s">
        <v>988</v>
      </c>
      <c r="E277" s="77" t="s">
        <v>4</v>
      </c>
      <c r="F277" s="78">
        <v>50</v>
      </c>
      <c r="G277" s="324"/>
      <c r="H277" s="3">
        <f t="shared" si="6"/>
        <v>0</v>
      </c>
      <c r="I277" s="79" t="e">
        <f>H277/$G$455</f>
        <v>#DIV/0!</v>
      </c>
      <c r="L277" s="73"/>
    </row>
    <row r="278" spans="1:166" ht="30" outlineLevel="1" x14ac:dyDescent="0.25">
      <c r="A278" s="2" t="s">
        <v>355</v>
      </c>
      <c r="B278" s="11" t="s">
        <v>1207</v>
      </c>
      <c r="C278" s="75" t="s">
        <v>989</v>
      </c>
      <c r="D278" s="76" t="s">
        <v>990</v>
      </c>
      <c r="E278" s="77" t="s">
        <v>4</v>
      </c>
      <c r="F278" s="78">
        <v>50</v>
      </c>
      <c r="G278" s="324"/>
      <c r="H278" s="3">
        <f t="shared" si="6"/>
        <v>0</v>
      </c>
      <c r="I278" s="79" t="e">
        <f>H278/$G$455</f>
        <v>#DIV/0!</v>
      </c>
      <c r="L278" s="73"/>
    </row>
    <row r="279" spans="1:166" ht="30" outlineLevel="1" x14ac:dyDescent="0.25">
      <c r="A279" s="2" t="s">
        <v>356</v>
      </c>
      <c r="B279" s="11" t="s">
        <v>1207</v>
      </c>
      <c r="C279" s="75" t="s">
        <v>991</v>
      </c>
      <c r="D279" s="76" t="s">
        <v>992</v>
      </c>
      <c r="E279" s="77" t="s">
        <v>4</v>
      </c>
      <c r="F279" s="78">
        <v>50</v>
      </c>
      <c r="G279" s="324"/>
      <c r="H279" s="3">
        <f t="shared" si="6"/>
        <v>0</v>
      </c>
      <c r="I279" s="79" t="e">
        <f>H279/$G$455</f>
        <v>#DIV/0!</v>
      </c>
      <c r="L279" s="73"/>
    </row>
    <row r="280" spans="1:166" ht="30" outlineLevel="1" x14ac:dyDescent="0.25">
      <c r="A280" s="2" t="s">
        <v>357</v>
      </c>
      <c r="B280" s="11" t="s">
        <v>1207</v>
      </c>
      <c r="C280" s="75" t="s">
        <v>993</v>
      </c>
      <c r="D280" s="76" t="s">
        <v>994</v>
      </c>
      <c r="E280" s="77" t="s">
        <v>4</v>
      </c>
      <c r="F280" s="78">
        <v>50</v>
      </c>
      <c r="G280" s="324"/>
      <c r="H280" s="3">
        <f t="shared" si="6"/>
        <v>0</v>
      </c>
      <c r="I280" s="79" t="e">
        <f>H280/$G$455</f>
        <v>#DIV/0!</v>
      </c>
      <c r="L280" s="73"/>
    </row>
    <row r="281" spans="1:166" ht="45" outlineLevel="1" x14ac:dyDescent="0.25">
      <c r="A281" s="2" t="s">
        <v>358</v>
      </c>
      <c r="B281" s="11" t="s">
        <v>1207</v>
      </c>
      <c r="C281" s="75" t="s">
        <v>995</v>
      </c>
      <c r="D281" s="76" t="s">
        <v>996</v>
      </c>
      <c r="E281" s="77" t="s">
        <v>4</v>
      </c>
      <c r="F281" s="78">
        <v>50</v>
      </c>
      <c r="G281" s="324"/>
      <c r="H281" s="3">
        <f t="shared" si="6"/>
        <v>0</v>
      </c>
      <c r="I281" s="79" t="e">
        <f>H281/$G$455</f>
        <v>#DIV/0!</v>
      </c>
      <c r="L281" s="73"/>
    </row>
    <row r="282" spans="1:166" ht="30" outlineLevel="1" x14ac:dyDescent="0.25">
      <c r="A282" s="2" t="s">
        <v>359</v>
      </c>
      <c r="B282" s="11" t="s">
        <v>1207</v>
      </c>
      <c r="C282" s="75" t="s">
        <v>997</v>
      </c>
      <c r="D282" s="76" t="s">
        <v>998</v>
      </c>
      <c r="E282" s="77" t="s">
        <v>4</v>
      </c>
      <c r="F282" s="78">
        <v>50</v>
      </c>
      <c r="G282" s="324"/>
      <c r="H282" s="3">
        <f t="shared" si="6"/>
        <v>0</v>
      </c>
      <c r="I282" s="79" t="e">
        <f>H282/$G$455</f>
        <v>#DIV/0!</v>
      </c>
      <c r="L282" s="73"/>
    </row>
    <row r="283" spans="1:166" ht="30" outlineLevel="1" x14ac:dyDescent="0.25">
      <c r="A283" s="2" t="s">
        <v>360</v>
      </c>
      <c r="B283" s="11" t="s">
        <v>1207</v>
      </c>
      <c r="C283" s="75" t="s">
        <v>999</v>
      </c>
      <c r="D283" s="76" t="s">
        <v>1000</v>
      </c>
      <c r="E283" s="77" t="s">
        <v>507</v>
      </c>
      <c r="F283" s="78">
        <v>20</v>
      </c>
      <c r="G283" s="324"/>
      <c r="H283" s="3">
        <f t="shared" si="6"/>
        <v>0</v>
      </c>
      <c r="I283" s="79" t="e">
        <f>H283/$G$455</f>
        <v>#DIV/0!</v>
      </c>
      <c r="L283" s="73"/>
    </row>
    <row r="284" spans="1:166" ht="30" outlineLevel="1" x14ac:dyDescent="0.25">
      <c r="A284" s="2" t="s">
        <v>361</v>
      </c>
      <c r="B284" s="12" t="s">
        <v>1207</v>
      </c>
      <c r="C284" s="91" t="s">
        <v>1001</v>
      </c>
      <c r="D284" s="92" t="s">
        <v>1002</v>
      </c>
      <c r="E284" s="93" t="s">
        <v>507</v>
      </c>
      <c r="F284" s="94">
        <v>20</v>
      </c>
      <c r="G284" s="324"/>
      <c r="H284" s="3">
        <f t="shared" si="6"/>
        <v>0</v>
      </c>
      <c r="I284" s="79" t="e">
        <f>H284/$G$455</f>
        <v>#DIV/0!</v>
      </c>
      <c r="L284" s="73"/>
    </row>
    <row r="285" spans="1:166" ht="30" outlineLevel="1" x14ac:dyDescent="0.25">
      <c r="A285" s="2" t="s">
        <v>362</v>
      </c>
      <c r="B285" s="13" t="s">
        <v>1207</v>
      </c>
      <c r="C285" s="95" t="s">
        <v>1003</v>
      </c>
      <c r="D285" s="96" t="s">
        <v>1004</v>
      </c>
      <c r="E285" s="97" t="s">
        <v>507</v>
      </c>
      <c r="F285" s="98">
        <v>25</v>
      </c>
      <c r="G285" s="324"/>
      <c r="H285" s="3">
        <f t="shared" si="6"/>
        <v>0</v>
      </c>
      <c r="I285" s="79" t="e">
        <f>H285/$G$455</f>
        <v>#DIV/0!</v>
      </c>
      <c r="L285" s="73"/>
    </row>
    <row r="286" spans="1:166" ht="30" outlineLevel="1" x14ac:dyDescent="0.25">
      <c r="A286" s="2" t="s">
        <v>363</v>
      </c>
      <c r="B286" s="11" t="s">
        <v>1207</v>
      </c>
      <c r="C286" s="75" t="s">
        <v>1005</v>
      </c>
      <c r="D286" s="76" t="s">
        <v>1006</v>
      </c>
      <c r="E286" s="77" t="s">
        <v>507</v>
      </c>
      <c r="F286" s="78">
        <v>25</v>
      </c>
      <c r="G286" s="324"/>
      <c r="H286" s="3">
        <f t="shared" si="6"/>
        <v>0</v>
      </c>
      <c r="I286" s="79" t="e">
        <f>H286/$G$455</f>
        <v>#DIV/0!</v>
      </c>
      <c r="L286" s="73"/>
    </row>
    <row r="287" spans="1:166" outlineLevel="1" x14ac:dyDescent="0.25">
      <c r="A287" s="2" t="s">
        <v>364</v>
      </c>
      <c r="B287" s="16" t="s">
        <v>1207</v>
      </c>
      <c r="C287" s="117" t="s">
        <v>1007</v>
      </c>
      <c r="D287" s="118" t="s">
        <v>1008</v>
      </c>
      <c r="E287" s="119" t="s">
        <v>507</v>
      </c>
      <c r="F287" s="110">
        <v>25</v>
      </c>
      <c r="G287" s="327"/>
      <c r="H287" s="19">
        <f t="shared" si="6"/>
        <v>0</v>
      </c>
      <c r="I287" s="136" t="e">
        <f>H287/$G$455</f>
        <v>#DIV/0!</v>
      </c>
      <c r="L287" s="73"/>
    </row>
    <row r="288" spans="1:166" s="131" customFormat="1" ht="20.25" customHeight="1" outlineLevel="1" x14ac:dyDescent="0.25">
      <c r="A288" s="344" t="s">
        <v>148</v>
      </c>
      <c r="B288" s="345"/>
      <c r="C288" s="345"/>
      <c r="D288" s="123" t="s">
        <v>209</v>
      </c>
      <c r="E288" s="137">
        <f>SUM(H289:H339)</f>
        <v>0</v>
      </c>
      <c r="F288" s="113"/>
      <c r="G288" s="113"/>
      <c r="H288" s="114"/>
      <c r="I288" s="138" t="e">
        <f>E288/$G$455</f>
        <v>#DIV/0!</v>
      </c>
      <c r="J288" s="27"/>
      <c r="K288" s="27"/>
      <c r="L288" s="73"/>
      <c r="M288" s="124"/>
      <c r="N288" s="125"/>
      <c r="O288" s="126"/>
      <c r="P288" s="127"/>
      <c r="Q288" s="128"/>
      <c r="R288" s="129"/>
      <c r="S288" s="130"/>
      <c r="T288" s="127"/>
      <c r="U288" s="124"/>
      <c r="V288" s="125"/>
      <c r="W288" s="126"/>
      <c r="X288" s="127"/>
      <c r="Y288" s="128"/>
      <c r="Z288" s="129"/>
      <c r="AA288" s="130"/>
      <c r="AB288" s="127"/>
      <c r="AC288" s="124"/>
      <c r="AD288" s="125"/>
      <c r="AE288" s="126"/>
      <c r="AF288" s="127"/>
      <c r="AG288" s="128"/>
      <c r="AH288" s="129"/>
      <c r="AI288" s="130"/>
      <c r="AJ288" s="127"/>
      <c r="AK288" s="124"/>
      <c r="AL288" s="125"/>
      <c r="AM288" s="126"/>
      <c r="AN288" s="127"/>
      <c r="AO288" s="128"/>
      <c r="AP288" s="129"/>
      <c r="AQ288" s="130"/>
      <c r="AR288" s="127"/>
      <c r="AS288" s="124"/>
      <c r="AT288" s="125"/>
      <c r="AU288" s="126"/>
      <c r="AV288" s="127"/>
      <c r="AW288" s="128"/>
      <c r="AX288" s="129"/>
      <c r="AY288" s="130"/>
      <c r="AZ288" s="127"/>
      <c r="BA288" s="124"/>
      <c r="BB288" s="125"/>
      <c r="BC288" s="126"/>
      <c r="BD288" s="127"/>
      <c r="BE288" s="128"/>
      <c r="BF288" s="129"/>
      <c r="BG288" s="130"/>
      <c r="BH288" s="127"/>
      <c r="BI288" s="124"/>
      <c r="BJ288" s="125"/>
      <c r="BK288" s="126"/>
      <c r="BL288" s="127"/>
      <c r="BM288" s="128"/>
      <c r="BN288" s="129"/>
      <c r="BO288" s="130"/>
      <c r="BP288" s="127"/>
      <c r="BQ288" s="124"/>
      <c r="BR288" s="125"/>
      <c r="BS288" s="126"/>
      <c r="BT288" s="127"/>
      <c r="BU288" s="128"/>
      <c r="BV288" s="129"/>
      <c r="BW288" s="130"/>
      <c r="BX288" s="127"/>
      <c r="BY288" s="124"/>
      <c r="BZ288" s="125"/>
      <c r="CA288" s="126"/>
      <c r="CB288" s="127"/>
      <c r="CC288" s="128"/>
      <c r="CD288" s="129"/>
      <c r="CE288" s="130"/>
      <c r="CF288" s="127"/>
      <c r="CG288" s="124"/>
      <c r="CH288" s="125"/>
      <c r="CI288" s="126"/>
      <c r="CJ288" s="127"/>
      <c r="CK288" s="128"/>
      <c r="CL288" s="129"/>
      <c r="CM288" s="130"/>
      <c r="CN288" s="127"/>
      <c r="CO288" s="124"/>
      <c r="CP288" s="125"/>
      <c r="CQ288" s="126"/>
      <c r="CR288" s="127"/>
      <c r="CS288" s="128"/>
      <c r="CT288" s="129"/>
      <c r="CU288" s="130"/>
      <c r="CV288" s="127"/>
      <c r="CW288" s="124"/>
      <c r="CX288" s="125"/>
      <c r="CY288" s="126"/>
      <c r="CZ288" s="127"/>
      <c r="DA288" s="128"/>
      <c r="DB288" s="129"/>
      <c r="DC288" s="130"/>
      <c r="DD288" s="127"/>
      <c r="DE288" s="124"/>
      <c r="DF288" s="125"/>
      <c r="DG288" s="126"/>
      <c r="DH288" s="127"/>
      <c r="DI288" s="128"/>
      <c r="DJ288" s="129"/>
      <c r="DK288" s="130"/>
      <c r="DL288" s="127"/>
      <c r="DM288" s="124"/>
      <c r="DN288" s="125"/>
      <c r="DO288" s="126"/>
      <c r="DP288" s="127"/>
      <c r="DQ288" s="128"/>
      <c r="DR288" s="129"/>
      <c r="DS288" s="130"/>
      <c r="DT288" s="127"/>
      <c r="DU288" s="124"/>
      <c r="DV288" s="125"/>
      <c r="DW288" s="126"/>
      <c r="DX288" s="127"/>
      <c r="DY288" s="128"/>
      <c r="DZ288" s="129"/>
      <c r="EA288" s="130"/>
      <c r="EB288" s="127"/>
      <c r="EC288" s="124"/>
      <c r="ED288" s="125"/>
      <c r="EE288" s="126"/>
      <c r="EF288" s="127"/>
      <c r="EG288" s="128"/>
      <c r="EH288" s="129"/>
      <c r="EI288" s="130"/>
      <c r="EJ288" s="127"/>
      <c r="EK288" s="124"/>
      <c r="EL288" s="125"/>
      <c r="EM288" s="126"/>
      <c r="EN288" s="127"/>
      <c r="EO288" s="128"/>
      <c r="EP288" s="129"/>
      <c r="EQ288" s="130"/>
      <c r="ER288" s="127"/>
      <c r="ES288" s="124"/>
      <c r="ET288" s="125"/>
      <c r="EU288" s="126"/>
      <c r="EV288" s="127"/>
      <c r="EW288" s="128"/>
      <c r="EX288" s="129"/>
      <c r="EY288" s="130"/>
      <c r="EZ288" s="127"/>
      <c r="FA288" s="124"/>
      <c r="FB288" s="125"/>
      <c r="FC288" s="126"/>
      <c r="FD288" s="127"/>
      <c r="FE288" s="128"/>
      <c r="FF288" s="129"/>
      <c r="FG288" s="130"/>
      <c r="FH288" s="127"/>
      <c r="FI288" s="124"/>
      <c r="FJ288" s="129"/>
    </row>
    <row r="289" spans="1:12" outlineLevel="1" x14ac:dyDescent="0.25">
      <c r="A289" s="2" t="s">
        <v>366</v>
      </c>
      <c r="B289" s="11" t="s">
        <v>1075</v>
      </c>
      <c r="C289" s="75" t="s">
        <v>184</v>
      </c>
      <c r="D289" s="76" t="s">
        <v>1196</v>
      </c>
      <c r="E289" s="77" t="s">
        <v>507</v>
      </c>
      <c r="F289" s="78">
        <v>30</v>
      </c>
      <c r="G289" s="324"/>
      <c r="H289" s="3">
        <f t="shared" ref="H289:H349" si="7">ROUND(F289*G289,2)</f>
        <v>0</v>
      </c>
      <c r="I289" s="79" t="e">
        <f>H289/$G$455</f>
        <v>#DIV/0!</v>
      </c>
      <c r="L289" s="73"/>
    </row>
    <row r="290" spans="1:12" outlineLevel="1" x14ac:dyDescent="0.25">
      <c r="A290" s="2" t="s">
        <v>367</v>
      </c>
      <c r="B290" s="11" t="s">
        <v>1075</v>
      </c>
      <c r="C290" s="75" t="s">
        <v>182</v>
      </c>
      <c r="D290" s="76" t="s">
        <v>1194</v>
      </c>
      <c r="E290" s="77" t="s">
        <v>507</v>
      </c>
      <c r="F290" s="78">
        <v>20</v>
      </c>
      <c r="G290" s="324"/>
      <c r="H290" s="3">
        <f t="shared" si="7"/>
        <v>0</v>
      </c>
      <c r="I290" s="79" t="e">
        <f>H290/$G$455</f>
        <v>#DIV/0!</v>
      </c>
      <c r="L290" s="73"/>
    </row>
    <row r="291" spans="1:12" outlineLevel="1" x14ac:dyDescent="0.25">
      <c r="A291" s="2" t="s">
        <v>368</v>
      </c>
      <c r="B291" s="11" t="s">
        <v>1075</v>
      </c>
      <c r="C291" s="75" t="s">
        <v>1188</v>
      </c>
      <c r="D291" s="76" t="s">
        <v>1189</v>
      </c>
      <c r="E291" s="77" t="s">
        <v>507</v>
      </c>
      <c r="F291" s="78">
        <v>50</v>
      </c>
      <c r="G291" s="324"/>
      <c r="H291" s="3">
        <f t="shared" si="7"/>
        <v>0</v>
      </c>
      <c r="I291" s="79" t="e">
        <f>H291/$G$455</f>
        <v>#DIV/0!</v>
      </c>
      <c r="L291" s="73"/>
    </row>
    <row r="292" spans="1:12" ht="30" outlineLevel="1" x14ac:dyDescent="0.2">
      <c r="A292" s="2" t="s">
        <v>369</v>
      </c>
      <c r="B292" s="74" t="s">
        <v>1075</v>
      </c>
      <c r="C292" s="75" t="s">
        <v>1171</v>
      </c>
      <c r="D292" s="76" t="s">
        <v>1172</v>
      </c>
      <c r="E292" s="77" t="s">
        <v>507</v>
      </c>
      <c r="F292" s="78">
        <v>5</v>
      </c>
      <c r="G292" s="324"/>
      <c r="H292" s="3">
        <f t="shared" si="7"/>
        <v>0</v>
      </c>
      <c r="I292" s="79" t="e">
        <f>H292/$G$455</f>
        <v>#DIV/0!</v>
      </c>
      <c r="L292" s="73"/>
    </row>
    <row r="293" spans="1:12" outlineLevel="1" x14ac:dyDescent="0.2">
      <c r="A293" s="2" t="s">
        <v>370</v>
      </c>
      <c r="B293" s="74" t="s">
        <v>1210</v>
      </c>
      <c r="C293" s="75">
        <v>170527</v>
      </c>
      <c r="D293" s="76" t="s">
        <v>1106</v>
      </c>
      <c r="E293" s="77" t="s">
        <v>507</v>
      </c>
      <c r="F293" s="78">
        <v>15</v>
      </c>
      <c r="G293" s="324"/>
      <c r="H293" s="3">
        <f t="shared" si="7"/>
        <v>0</v>
      </c>
      <c r="I293" s="79" t="e">
        <f>H293/$G$455</f>
        <v>#DIV/0!</v>
      </c>
      <c r="L293" s="73"/>
    </row>
    <row r="294" spans="1:12" outlineLevel="1" x14ac:dyDescent="0.2">
      <c r="A294" s="2" t="s">
        <v>371</v>
      </c>
      <c r="B294" s="74" t="s">
        <v>1210</v>
      </c>
      <c r="C294" s="75">
        <v>170520</v>
      </c>
      <c r="D294" s="76" t="s">
        <v>1102</v>
      </c>
      <c r="E294" s="77" t="s">
        <v>507</v>
      </c>
      <c r="F294" s="78">
        <v>5</v>
      </c>
      <c r="G294" s="324"/>
      <c r="H294" s="3">
        <f t="shared" si="7"/>
        <v>0</v>
      </c>
      <c r="I294" s="79" t="e">
        <f>H294/$G$455</f>
        <v>#DIV/0!</v>
      </c>
      <c r="L294" s="73"/>
    </row>
    <row r="295" spans="1:12" outlineLevel="1" x14ac:dyDescent="0.2">
      <c r="A295" s="2" t="s">
        <v>372</v>
      </c>
      <c r="B295" s="74" t="s">
        <v>1210</v>
      </c>
      <c r="C295" s="75">
        <v>170521</v>
      </c>
      <c r="D295" s="76" t="s">
        <v>1103</v>
      </c>
      <c r="E295" s="77" t="s">
        <v>507</v>
      </c>
      <c r="F295" s="78">
        <v>3</v>
      </c>
      <c r="G295" s="324"/>
      <c r="H295" s="3">
        <f t="shared" si="7"/>
        <v>0</v>
      </c>
      <c r="I295" s="79" t="e">
        <f>H295/$G$455</f>
        <v>#DIV/0!</v>
      </c>
      <c r="L295" s="73"/>
    </row>
    <row r="296" spans="1:12" outlineLevel="1" x14ac:dyDescent="0.2">
      <c r="A296" s="2" t="s">
        <v>373</v>
      </c>
      <c r="B296" s="74" t="s">
        <v>1210</v>
      </c>
      <c r="C296" s="75">
        <v>170522</v>
      </c>
      <c r="D296" s="76" t="s">
        <v>1104</v>
      </c>
      <c r="E296" s="77" t="s">
        <v>507</v>
      </c>
      <c r="F296" s="78">
        <v>2</v>
      </c>
      <c r="G296" s="324"/>
      <c r="H296" s="3">
        <f t="shared" si="7"/>
        <v>0</v>
      </c>
      <c r="I296" s="79" t="e">
        <f>H296/$G$455</f>
        <v>#DIV/0!</v>
      </c>
      <c r="L296" s="73"/>
    </row>
    <row r="297" spans="1:12" ht="30" outlineLevel="1" x14ac:dyDescent="0.2">
      <c r="A297" s="2" t="s">
        <v>374</v>
      </c>
      <c r="B297" s="74" t="s">
        <v>1210</v>
      </c>
      <c r="C297" s="75">
        <v>170523</v>
      </c>
      <c r="D297" s="76" t="s">
        <v>1105</v>
      </c>
      <c r="E297" s="77" t="s">
        <v>507</v>
      </c>
      <c r="F297" s="78">
        <v>5</v>
      </c>
      <c r="G297" s="324"/>
      <c r="H297" s="3">
        <f t="shared" si="7"/>
        <v>0</v>
      </c>
      <c r="I297" s="79" t="e">
        <f>H297/$G$455</f>
        <v>#DIV/0!</v>
      </c>
      <c r="L297" s="73"/>
    </row>
    <row r="298" spans="1:12" outlineLevel="1" x14ac:dyDescent="0.2">
      <c r="A298" s="2" t="s">
        <v>375</v>
      </c>
      <c r="B298" s="74" t="s">
        <v>1210</v>
      </c>
      <c r="C298" s="75">
        <v>101305</v>
      </c>
      <c r="D298" s="76" t="s">
        <v>1096</v>
      </c>
      <c r="E298" s="77" t="s">
        <v>507</v>
      </c>
      <c r="F298" s="78">
        <v>15</v>
      </c>
      <c r="G298" s="324"/>
      <c r="H298" s="3">
        <f t="shared" si="7"/>
        <v>0</v>
      </c>
      <c r="I298" s="79" t="e">
        <f>H298/$G$455</f>
        <v>#DIV/0!</v>
      </c>
      <c r="L298" s="73"/>
    </row>
    <row r="299" spans="1:12" ht="30" outlineLevel="1" x14ac:dyDescent="0.25">
      <c r="A299" s="2" t="s">
        <v>376</v>
      </c>
      <c r="B299" s="11" t="s">
        <v>1207</v>
      </c>
      <c r="C299" s="75" t="s">
        <v>771</v>
      </c>
      <c r="D299" s="76" t="s">
        <v>772</v>
      </c>
      <c r="E299" s="77" t="s">
        <v>507</v>
      </c>
      <c r="F299" s="78">
        <v>15</v>
      </c>
      <c r="G299" s="324"/>
      <c r="H299" s="3">
        <f t="shared" si="7"/>
        <v>0</v>
      </c>
      <c r="I299" s="79" t="e">
        <f>H299/$G$455</f>
        <v>#DIV/0!</v>
      </c>
      <c r="L299" s="73"/>
    </row>
    <row r="300" spans="1:12" ht="30" outlineLevel="1" x14ac:dyDescent="0.25">
      <c r="A300" s="2" t="s">
        <v>377</v>
      </c>
      <c r="B300" s="11" t="s">
        <v>1207</v>
      </c>
      <c r="C300" s="75" t="s">
        <v>777</v>
      </c>
      <c r="D300" s="76" t="s">
        <v>778</v>
      </c>
      <c r="E300" s="77" t="s">
        <v>507</v>
      </c>
      <c r="F300" s="78">
        <v>50</v>
      </c>
      <c r="G300" s="324"/>
      <c r="H300" s="3">
        <f t="shared" si="7"/>
        <v>0</v>
      </c>
      <c r="I300" s="79" t="e">
        <f>H300/$G$455</f>
        <v>#DIV/0!</v>
      </c>
      <c r="L300" s="73"/>
    </row>
    <row r="301" spans="1:12" outlineLevel="1" x14ac:dyDescent="0.25">
      <c r="A301" s="2" t="s">
        <v>378</v>
      </c>
      <c r="B301" s="11" t="s">
        <v>1207</v>
      </c>
      <c r="C301" s="75" t="s">
        <v>779</v>
      </c>
      <c r="D301" s="76" t="s">
        <v>780</v>
      </c>
      <c r="E301" s="77" t="s">
        <v>507</v>
      </c>
      <c r="F301" s="78">
        <v>30</v>
      </c>
      <c r="G301" s="324"/>
      <c r="H301" s="3">
        <f t="shared" si="7"/>
        <v>0</v>
      </c>
      <c r="I301" s="79" t="e">
        <f>H301/$G$455</f>
        <v>#DIV/0!</v>
      </c>
      <c r="L301" s="73"/>
    </row>
    <row r="302" spans="1:12" ht="30" outlineLevel="1" x14ac:dyDescent="0.25">
      <c r="A302" s="2" t="s">
        <v>379</v>
      </c>
      <c r="B302" s="11" t="s">
        <v>1207</v>
      </c>
      <c r="C302" s="75" t="s">
        <v>747</v>
      </c>
      <c r="D302" s="76" t="s">
        <v>748</v>
      </c>
      <c r="E302" s="77" t="s">
        <v>507</v>
      </c>
      <c r="F302" s="78">
        <v>10</v>
      </c>
      <c r="G302" s="324"/>
      <c r="H302" s="3">
        <f t="shared" si="7"/>
        <v>0</v>
      </c>
      <c r="I302" s="79" t="e">
        <f>H302/$G$455</f>
        <v>#DIV/0!</v>
      </c>
      <c r="L302" s="73"/>
    </row>
    <row r="303" spans="1:12" ht="30" outlineLevel="1" x14ac:dyDescent="0.25">
      <c r="A303" s="2" t="s">
        <v>380</v>
      </c>
      <c r="B303" s="11" t="s">
        <v>1207</v>
      </c>
      <c r="C303" s="75" t="s">
        <v>749</v>
      </c>
      <c r="D303" s="76" t="s">
        <v>750</v>
      </c>
      <c r="E303" s="77" t="s">
        <v>507</v>
      </c>
      <c r="F303" s="78">
        <v>15</v>
      </c>
      <c r="G303" s="324"/>
      <c r="H303" s="3">
        <f t="shared" si="7"/>
        <v>0</v>
      </c>
      <c r="I303" s="79" t="e">
        <f>H303/$G$455</f>
        <v>#DIV/0!</v>
      </c>
      <c r="L303" s="73"/>
    </row>
    <row r="304" spans="1:12" ht="30" outlineLevel="1" x14ac:dyDescent="0.25">
      <c r="A304" s="2" t="s">
        <v>381</v>
      </c>
      <c r="B304" s="11" t="s">
        <v>1207</v>
      </c>
      <c r="C304" s="75" t="s">
        <v>751</v>
      </c>
      <c r="D304" s="76" t="s">
        <v>752</v>
      </c>
      <c r="E304" s="77" t="s">
        <v>507</v>
      </c>
      <c r="F304" s="78">
        <v>5</v>
      </c>
      <c r="G304" s="324"/>
      <c r="H304" s="3">
        <f t="shared" si="7"/>
        <v>0</v>
      </c>
      <c r="I304" s="79" t="e">
        <f>H304/$G$455</f>
        <v>#DIV/0!</v>
      </c>
      <c r="L304" s="73"/>
    </row>
    <row r="305" spans="1:12" ht="30" outlineLevel="1" x14ac:dyDescent="0.25">
      <c r="A305" s="2" t="s">
        <v>382</v>
      </c>
      <c r="B305" s="11" t="s">
        <v>1207</v>
      </c>
      <c r="C305" s="75" t="s">
        <v>753</v>
      </c>
      <c r="D305" s="76" t="s">
        <v>754</v>
      </c>
      <c r="E305" s="77" t="s">
        <v>507</v>
      </c>
      <c r="F305" s="78">
        <v>15</v>
      </c>
      <c r="G305" s="324"/>
      <c r="H305" s="3">
        <f t="shared" si="7"/>
        <v>0</v>
      </c>
      <c r="I305" s="79" t="e">
        <f>H305/$G$455</f>
        <v>#DIV/0!</v>
      </c>
      <c r="L305" s="73"/>
    </row>
    <row r="306" spans="1:12" ht="30" outlineLevel="1" x14ac:dyDescent="0.25">
      <c r="A306" s="2" t="s">
        <v>383</v>
      </c>
      <c r="B306" s="11" t="s">
        <v>1207</v>
      </c>
      <c r="C306" s="75" t="s">
        <v>755</v>
      </c>
      <c r="D306" s="76" t="s">
        <v>756</v>
      </c>
      <c r="E306" s="77" t="s">
        <v>507</v>
      </c>
      <c r="F306" s="78">
        <v>10</v>
      </c>
      <c r="G306" s="324"/>
      <c r="H306" s="3">
        <f t="shared" si="7"/>
        <v>0</v>
      </c>
      <c r="I306" s="79" t="e">
        <f>H306/$G$455</f>
        <v>#DIV/0!</v>
      </c>
      <c r="L306" s="73"/>
    </row>
    <row r="307" spans="1:12" ht="30" outlineLevel="1" x14ac:dyDescent="0.25">
      <c r="A307" s="2" t="s">
        <v>384</v>
      </c>
      <c r="B307" s="11" t="s">
        <v>1207</v>
      </c>
      <c r="C307" s="75" t="s">
        <v>757</v>
      </c>
      <c r="D307" s="76" t="s">
        <v>758</v>
      </c>
      <c r="E307" s="77" t="s">
        <v>507</v>
      </c>
      <c r="F307" s="78">
        <v>10</v>
      </c>
      <c r="G307" s="324"/>
      <c r="H307" s="3">
        <f t="shared" si="7"/>
        <v>0</v>
      </c>
      <c r="I307" s="79" t="e">
        <f>H307/$G$455</f>
        <v>#DIV/0!</v>
      </c>
      <c r="L307" s="73"/>
    </row>
    <row r="308" spans="1:12" ht="45" outlineLevel="1" x14ac:dyDescent="0.25">
      <c r="A308" s="2" t="s">
        <v>385</v>
      </c>
      <c r="B308" s="11" t="s">
        <v>1207</v>
      </c>
      <c r="C308" s="75" t="s">
        <v>773</v>
      </c>
      <c r="D308" s="76" t="s">
        <v>774</v>
      </c>
      <c r="E308" s="77" t="s">
        <v>507</v>
      </c>
      <c r="F308" s="78">
        <v>10</v>
      </c>
      <c r="G308" s="324"/>
      <c r="H308" s="3">
        <f t="shared" si="7"/>
        <v>0</v>
      </c>
      <c r="I308" s="79" t="e">
        <f>H308/$G$455</f>
        <v>#DIV/0!</v>
      </c>
      <c r="L308" s="73"/>
    </row>
    <row r="309" spans="1:12" ht="45" outlineLevel="1" x14ac:dyDescent="0.25">
      <c r="A309" s="2" t="s">
        <v>386</v>
      </c>
      <c r="B309" s="139" t="s">
        <v>1207</v>
      </c>
      <c r="C309" s="75" t="s">
        <v>775</v>
      </c>
      <c r="D309" s="76" t="s">
        <v>776</v>
      </c>
      <c r="E309" s="77" t="s">
        <v>507</v>
      </c>
      <c r="F309" s="78">
        <v>5</v>
      </c>
      <c r="G309" s="324"/>
      <c r="H309" s="3">
        <f t="shared" si="7"/>
        <v>0</v>
      </c>
      <c r="I309" s="79" t="e">
        <f>H309/$G$455</f>
        <v>#DIV/0!</v>
      </c>
      <c r="L309" s="73"/>
    </row>
    <row r="310" spans="1:12" ht="45" outlineLevel="1" x14ac:dyDescent="0.25">
      <c r="A310" s="7" t="s">
        <v>387</v>
      </c>
      <c r="B310" s="12" t="s">
        <v>1207</v>
      </c>
      <c r="C310" s="91" t="s">
        <v>767</v>
      </c>
      <c r="D310" s="92" t="s">
        <v>768</v>
      </c>
      <c r="E310" s="93" t="s">
        <v>507</v>
      </c>
      <c r="F310" s="94">
        <v>10</v>
      </c>
      <c r="G310" s="324"/>
      <c r="H310" s="3">
        <f t="shared" si="7"/>
        <v>0</v>
      </c>
      <c r="I310" s="79" t="e">
        <f>H310/$G$455</f>
        <v>#DIV/0!</v>
      </c>
      <c r="L310" s="73"/>
    </row>
    <row r="311" spans="1:12" ht="45" outlineLevel="1" x14ac:dyDescent="0.25">
      <c r="A311" s="8" t="s">
        <v>388</v>
      </c>
      <c r="B311" s="13" t="s">
        <v>1207</v>
      </c>
      <c r="C311" s="95" t="s">
        <v>769</v>
      </c>
      <c r="D311" s="96" t="s">
        <v>770</v>
      </c>
      <c r="E311" s="97" t="s">
        <v>507</v>
      </c>
      <c r="F311" s="98">
        <v>10</v>
      </c>
      <c r="G311" s="324"/>
      <c r="H311" s="3">
        <f t="shared" si="7"/>
        <v>0</v>
      </c>
      <c r="I311" s="79" t="e">
        <f>H311/$G$455</f>
        <v>#DIV/0!</v>
      </c>
      <c r="L311" s="73"/>
    </row>
    <row r="312" spans="1:12" ht="30" outlineLevel="1" x14ac:dyDescent="0.25">
      <c r="A312" s="2" t="s">
        <v>389</v>
      </c>
      <c r="B312" s="11" t="s">
        <v>1207</v>
      </c>
      <c r="C312" s="75" t="s">
        <v>783</v>
      </c>
      <c r="D312" s="76" t="s">
        <v>784</v>
      </c>
      <c r="E312" s="77" t="s">
        <v>507</v>
      </c>
      <c r="F312" s="78">
        <v>20</v>
      </c>
      <c r="G312" s="324"/>
      <c r="H312" s="3">
        <f t="shared" si="7"/>
        <v>0</v>
      </c>
      <c r="I312" s="79" t="e">
        <f>H312/$G$455</f>
        <v>#DIV/0!</v>
      </c>
      <c r="L312" s="73"/>
    </row>
    <row r="313" spans="1:12" ht="30" outlineLevel="1" x14ac:dyDescent="0.25">
      <c r="A313" s="2" t="s">
        <v>390</v>
      </c>
      <c r="B313" s="11" t="s">
        <v>1207</v>
      </c>
      <c r="C313" s="75" t="s">
        <v>781</v>
      </c>
      <c r="D313" s="76" t="s">
        <v>782</v>
      </c>
      <c r="E313" s="77" t="s">
        <v>507</v>
      </c>
      <c r="F313" s="78">
        <v>20</v>
      </c>
      <c r="G313" s="324"/>
      <c r="H313" s="3">
        <f t="shared" si="7"/>
        <v>0</v>
      </c>
      <c r="I313" s="79" t="e">
        <f>H313/$G$455</f>
        <v>#DIV/0!</v>
      </c>
      <c r="L313" s="73"/>
    </row>
    <row r="314" spans="1:12" outlineLevel="1" x14ac:dyDescent="0.2">
      <c r="A314" s="2" t="s">
        <v>391</v>
      </c>
      <c r="B314" s="74" t="s">
        <v>1075</v>
      </c>
      <c r="C314" s="75" t="s">
        <v>1190</v>
      </c>
      <c r="D314" s="76" t="s">
        <v>1191</v>
      </c>
      <c r="E314" s="77" t="s">
        <v>507</v>
      </c>
      <c r="F314" s="78">
        <v>20</v>
      </c>
      <c r="G314" s="324"/>
      <c r="H314" s="3">
        <f t="shared" si="7"/>
        <v>0</v>
      </c>
      <c r="I314" s="79" t="e">
        <f>H314/$G$455</f>
        <v>#DIV/0!</v>
      </c>
      <c r="L314" s="73"/>
    </row>
    <row r="315" spans="1:12" ht="30" outlineLevel="1" x14ac:dyDescent="0.25">
      <c r="A315" s="2" t="s">
        <v>392</v>
      </c>
      <c r="B315" s="11" t="s">
        <v>1075</v>
      </c>
      <c r="C315" s="75" t="s">
        <v>183</v>
      </c>
      <c r="D315" s="76" t="s">
        <v>1195</v>
      </c>
      <c r="E315" s="77" t="s">
        <v>507</v>
      </c>
      <c r="F315" s="78">
        <v>20</v>
      </c>
      <c r="G315" s="324"/>
      <c r="H315" s="3">
        <f t="shared" si="7"/>
        <v>0</v>
      </c>
      <c r="I315" s="79" t="e">
        <f>H315/$G$455</f>
        <v>#DIV/0!</v>
      </c>
      <c r="L315" s="73"/>
    </row>
    <row r="316" spans="1:12" outlineLevel="1" x14ac:dyDescent="0.25">
      <c r="A316" s="2" t="s">
        <v>393</v>
      </c>
      <c r="B316" s="11" t="s">
        <v>1075</v>
      </c>
      <c r="C316" s="75" t="s">
        <v>1192</v>
      </c>
      <c r="D316" s="76" t="s">
        <v>1193</v>
      </c>
      <c r="E316" s="77" t="s">
        <v>507</v>
      </c>
      <c r="F316" s="78">
        <v>20</v>
      </c>
      <c r="G316" s="324"/>
      <c r="H316" s="3">
        <f t="shared" si="7"/>
        <v>0</v>
      </c>
      <c r="I316" s="79" t="e">
        <f>H316/$G$455</f>
        <v>#DIV/0!</v>
      </c>
      <c r="L316" s="73"/>
    </row>
    <row r="317" spans="1:12" ht="30" outlineLevel="1" x14ac:dyDescent="0.25">
      <c r="A317" s="2" t="s">
        <v>394</v>
      </c>
      <c r="B317" s="11" t="s">
        <v>1207</v>
      </c>
      <c r="C317" s="75" t="s">
        <v>763</v>
      </c>
      <c r="D317" s="76" t="s">
        <v>764</v>
      </c>
      <c r="E317" s="77" t="s">
        <v>507</v>
      </c>
      <c r="F317" s="78">
        <v>30</v>
      </c>
      <c r="G317" s="324"/>
      <c r="H317" s="3">
        <f t="shared" si="7"/>
        <v>0</v>
      </c>
      <c r="I317" s="79" t="e">
        <f>H317/$G$455</f>
        <v>#DIV/0!</v>
      </c>
      <c r="L317" s="73"/>
    </row>
    <row r="318" spans="1:12" ht="30" outlineLevel="1" x14ac:dyDescent="0.25">
      <c r="A318" s="2" t="s">
        <v>395</v>
      </c>
      <c r="B318" s="11" t="s">
        <v>1207</v>
      </c>
      <c r="C318" s="75" t="s">
        <v>765</v>
      </c>
      <c r="D318" s="76" t="s">
        <v>766</v>
      </c>
      <c r="E318" s="77" t="s">
        <v>507</v>
      </c>
      <c r="F318" s="78">
        <v>15</v>
      </c>
      <c r="G318" s="324"/>
      <c r="H318" s="3">
        <f t="shared" si="7"/>
        <v>0</v>
      </c>
      <c r="I318" s="79" t="e">
        <f>H318/$G$455</f>
        <v>#DIV/0!</v>
      </c>
      <c r="L318" s="73"/>
    </row>
    <row r="319" spans="1:12" ht="30" outlineLevel="1" x14ac:dyDescent="0.25">
      <c r="A319" s="2" t="s">
        <v>396</v>
      </c>
      <c r="B319" s="11" t="s">
        <v>1207</v>
      </c>
      <c r="C319" s="75" t="s">
        <v>759</v>
      </c>
      <c r="D319" s="76" t="s">
        <v>760</v>
      </c>
      <c r="E319" s="77" t="s">
        <v>507</v>
      </c>
      <c r="F319" s="78">
        <v>20</v>
      </c>
      <c r="G319" s="324"/>
      <c r="H319" s="3">
        <f t="shared" si="7"/>
        <v>0</v>
      </c>
      <c r="I319" s="79" t="e">
        <f>H319/$G$455</f>
        <v>#DIV/0!</v>
      </c>
      <c r="L319" s="73"/>
    </row>
    <row r="320" spans="1:12" ht="30" outlineLevel="1" x14ac:dyDescent="0.25">
      <c r="A320" s="2" t="s">
        <v>397</v>
      </c>
      <c r="B320" s="11" t="s">
        <v>1207</v>
      </c>
      <c r="C320" s="75" t="s">
        <v>761</v>
      </c>
      <c r="D320" s="76" t="s">
        <v>762</v>
      </c>
      <c r="E320" s="77" t="s">
        <v>507</v>
      </c>
      <c r="F320" s="78">
        <v>10</v>
      </c>
      <c r="G320" s="324"/>
      <c r="H320" s="3">
        <f t="shared" si="7"/>
        <v>0</v>
      </c>
      <c r="I320" s="79" t="e">
        <f>H320/$G$455</f>
        <v>#DIV/0!</v>
      </c>
      <c r="L320" s="73"/>
    </row>
    <row r="321" spans="1:12" outlineLevel="1" x14ac:dyDescent="0.25">
      <c r="A321" s="2" t="s">
        <v>398</v>
      </c>
      <c r="B321" s="11" t="s">
        <v>1207</v>
      </c>
      <c r="C321" s="75" t="s">
        <v>829</v>
      </c>
      <c r="D321" s="76" t="s">
        <v>830</v>
      </c>
      <c r="E321" s="77" t="s">
        <v>507</v>
      </c>
      <c r="F321" s="78">
        <v>10</v>
      </c>
      <c r="G321" s="324"/>
      <c r="H321" s="3">
        <f t="shared" si="7"/>
        <v>0</v>
      </c>
      <c r="I321" s="79" t="e">
        <f>H321/$G$455</f>
        <v>#DIV/0!</v>
      </c>
      <c r="L321" s="73"/>
    </row>
    <row r="322" spans="1:12" outlineLevel="1" x14ac:dyDescent="0.25">
      <c r="A322" s="2" t="s">
        <v>399</v>
      </c>
      <c r="B322" s="11" t="s">
        <v>1207</v>
      </c>
      <c r="C322" s="75" t="s">
        <v>831</v>
      </c>
      <c r="D322" s="76" t="s">
        <v>832</v>
      </c>
      <c r="E322" s="77" t="s">
        <v>507</v>
      </c>
      <c r="F322" s="78">
        <v>10</v>
      </c>
      <c r="G322" s="324"/>
      <c r="H322" s="3">
        <f t="shared" si="7"/>
        <v>0</v>
      </c>
      <c r="I322" s="79" t="e">
        <f>H322/$G$455</f>
        <v>#DIV/0!</v>
      </c>
      <c r="L322" s="73"/>
    </row>
    <row r="323" spans="1:12" outlineLevel="1" x14ac:dyDescent="0.25">
      <c r="A323" s="2" t="s">
        <v>400</v>
      </c>
      <c r="B323" s="11" t="s">
        <v>1207</v>
      </c>
      <c r="C323" s="75" t="s">
        <v>833</v>
      </c>
      <c r="D323" s="76" t="s">
        <v>834</v>
      </c>
      <c r="E323" s="77" t="s">
        <v>507</v>
      </c>
      <c r="F323" s="78">
        <v>10</v>
      </c>
      <c r="G323" s="324"/>
      <c r="H323" s="3">
        <f t="shared" si="7"/>
        <v>0</v>
      </c>
      <c r="I323" s="79" t="e">
        <f>H323/$G$455</f>
        <v>#DIV/0!</v>
      </c>
      <c r="L323" s="73"/>
    </row>
    <row r="324" spans="1:12" ht="30" outlineLevel="1" x14ac:dyDescent="0.25">
      <c r="A324" s="2" t="s">
        <v>401</v>
      </c>
      <c r="B324" s="11" t="s">
        <v>1207</v>
      </c>
      <c r="C324" s="75" t="s">
        <v>835</v>
      </c>
      <c r="D324" s="76" t="s">
        <v>836</v>
      </c>
      <c r="E324" s="77" t="s">
        <v>507</v>
      </c>
      <c r="F324" s="78">
        <v>5</v>
      </c>
      <c r="G324" s="324"/>
      <c r="H324" s="3">
        <f t="shared" si="7"/>
        <v>0</v>
      </c>
      <c r="I324" s="79" t="e">
        <f>H324/$G$455</f>
        <v>#DIV/0!</v>
      </c>
      <c r="L324" s="73"/>
    </row>
    <row r="325" spans="1:12" ht="30" outlineLevel="1" x14ac:dyDescent="0.25">
      <c r="A325" s="2" t="s">
        <v>402</v>
      </c>
      <c r="B325" s="11" t="s">
        <v>1207</v>
      </c>
      <c r="C325" s="75" t="s">
        <v>837</v>
      </c>
      <c r="D325" s="76" t="s">
        <v>838</v>
      </c>
      <c r="E325" s="77" t="s">
        <v>507</v>
      </c>
      <c r="F325" s="78">
        <v>5</v>
      </c>
      <c r="G325" s="324"/>
      <c r="H325" s="3">
        <f t="shared" si="7"/>
        <v>0</v>
      </c>
      <c r="I325" s="79" t="e">
        <f>H325/$G$455</f>
        <v>#DIV/0!</v>
      </c>
      <c r="L325" s="73"/>
    </row>
    <row r="326" spans="1:12" outlineLevel="1" x14ac:dyDescent="0.25">
      <c r="A326" s="2" t="s">
        <v>403</v>
      </c>
      <c r="B326" s="11" t="s">
        <v>1207</v>
      </c>
      <c r="C326" s="75" t="s">
        <v>839</v>
      </c>
      <c r="D326" s="76" t="s">
        <v>840</v>
      </c>
      <c r="E326" s="77" t="s">
        <v>507</v>
      </c>
      <c r="F326" s="78">
        <v>3</v>
      </c>
      <c r="G326" s="324"/>
      <c r="H326" s="3">
        <f t="shared" si="7"/>
        <v>0</v>
      </c>
      <c r="I326" s="79" t="e">
        <f>H326/$G$455</f>
        <v>#DIV/0!</v>
      </c>
      <c r="L326" s="73"/>
    </row>
    <row r="327" spans="1:12" outlineLevel="1" x14ac:dyDescent="0.25">
      <c r="A327" s="2" t="s">
        <v>404</v>
      </c>
      <c r="B327" s="11" t="s">
        <v>1075</v>
      </c>
      <c r="C327" s="75" t="s">
        <v>185</v>
      </c>
      <c r="D327" s="76" t="s">
        <v>1197</v>
      </c>
      <c r="E327" s="77" t="s">
        <v>507</v>
      </c>
      <c r="F327" s="78">
        <v>35</v>
      </c>
      <c r="G327" s="324"/>
      <c r="H327" s="3">
        <f t="shared" si="7"/>
        <v>0</v>
      </c>
      <c r="I327" s="79" t="e">
        <f>H327/$G$455</f>
        <v>#DIV/0!</v>
      </c>
      <c r="L327" s="73"/>
    </row>
    <row r="328" spans="1:12" ht="30" outlineLevel="1" x14ac:dyDescent="0.25">
      <c r="A328" s="2" t="s">
        <v>405</v>
      </c>
      <c r="B328" s="11" t="s">
        <v>1207</v>
      </c>
      <c r="C328" s="75" t="s">
        <v>729</v>
      </c>
      <c r="D328" s="76" t="s">
        <v>730</v>
      </c>
      <c r="E328" s="77" t="s">
        <v>507</v>
      </c>
      <c r="F328" s="78">
        <v>10</v>
      </c>
      <c r="G328" s="324"/>
      <c r="H328" s="3">
        <f t="shared" si="7"/>
        <v>0</v>
      </c>
      <c r="I328" s="79" t="e">
        <f>H328/$G$455</f>
        <v>#DIV/0!</v>
      </c>
      <c r="L328" s="73"/>
    </row>
    <row r="329" spans="1:12" ht="30" outlineLevel="1" x14ac:dyDescent="0.25">
      <c r="A329" s="2" t="s">
        <v>406</v>
      </c>
      <c r="B329" s="11" t="s">
        <v>1207</v>
      </c>
      <c r="C329" s="75" t="s">
        <v>733</v>
      </c>
      <c r="D329" s="76" t="s">
        <v>734</v>
      </c>
      <c r="E329" s="77" t="s">
        <v>507</v>
      </c>
      <c r="F329" s="78">
        <v>10</v>
      </c>
      <c r="G329" s="324"/>
      <c r="H329" s="3">
        <f t="shared" si="7"/>
        <v>0</v>
      </c>
      <c r="I329" s="79" t="e">
        <f>H329/$G$455</f>
        <v>#DIV/0!</v>
      </c>
      <c r="L329" s="73"/>
    </row>
    <row r="330" spans="1:12" ht="30" outlineLevel="1" x14ac:dyDescent="0.25">
      <c r="A330" s="2" t="s">
        <v>407</v>
      </c>
      <c r="B330" s="11" t="s">
        <v>1207</v>
      </c>
      <c r="C330" s="75" t="s">
        <v>731</v>
      </c>
      <c r="D330" s="76" t="s">
        <v>732</v>
      </c>
      <c r="E330" s="77" t="s">
        <v>507</v>
      </c>
      <c r="F330" s="78">
        <v>35</v>
      </c>
      <c r="G330" s="324"/>
      <c r="H330" s="3">
        <f t="shared" si="7"/>
        <v>0</v>
      </c>
      <c r="I330" s="79" t="e">
        <f>H330/$G$455</f>
        <v>#DIV/0!</v>
      </c>
      <c r="L330" s="73"/>
    </row>
    <row r="331" spans="1:12" ht="30" outlineLevel="1" x14ac:dyDescent="0.25">
      <c r="A331" s="2" t="s">
        <v>408</v>
      </c>
      <c r="B331" s="11" t="s">
        <v>1207</v>
      </c>
      <c r="C331" s="75" t="s">
        <v>725</v>
      </c>
      <c r="D331" s="76" t="s">
        <v>726</v>
      </c>
      <c r="E331" s="77" t="s">
        <v>507</v>
      </c>
      <c r="F331" s="78">
        <v>5</v>
      </c>
      <c r="G331" s="324"/>
      <c r="H331" s="3">
        <f t="shared" si="7"/>
        <v>0</v>
      </c>
      <c r="I331" s="79" t="e">
        <f>H331/$G$455</f>
        <v>#DIV/0!</v>
      </c>
      <c r="L331" s="73"/>
    </row>
    <row r="332" spans="1:12" ht="30" outlineLevel="1" x14ac:dyDescent="0.25">
      <c r="A332" s="2" t="s">
        <v>409</v>
      </c>
      <c r="B332" s="11" t="s">
        <v>1207</v>
      </c>
      <c r="C332" s="75" t="s">
        <v>727</v>
      </c>
      <c r="D332" s="76" t="s">
        <v>728</v>
      </c>
      <c r="E332" s="77" t="s">
        <v>507</v>
      </c>
      <c r="F332" s="78">
        <v>5</v>
      </c>
      <c r="G332" s="324"/>
      <c r="H332" s="3">
        <f t="shared" si="7"/>
        <v>0</v>
      </c>
      <c r="I332" s="79" t="e">
        <f>H332/$G$455</f>
        <v>#DIV/0!</v>
      </c>
      <c r="L332" s="73"/>
    </row>
    <row r="333" spans="1:12" outlineLevel="1" x14ac:dyDescent="0.25">
      <c r="A333" s="2" t="s">
        <v>410</v>
      </c>
      <c r="B333" s="11" t="s">
        <v>1075</v>
      </c>
      <c r="C333" s="75" t="s">
        <v>186</v>
      </c>
      <c r="D333" s="76" t="s">
        <v>1200</v>
      </c>
      <c r="E333" s="77" t="s">
        <v>507</v>
      </c>
      <c r="F333" s="78">
        <v>50</v>
      </c>
      <c r="G333" s="324"/>
      <c r="H333" s="3">
        <f t="shared" si="7"/>
        <v>0</v>
      </c>
      <c r="I333" s="79" t="e">
        <f>H333/$G$455</f>
        <v>#DIV/0!</v>
      </c>
      <c r="L333" s="73"/>
    </row>
    <row r="334" spans="1:12" outlineLevel="1" x14ac:dyDescent="0.25">
      <c r="A334" s="2" t="s">
        <v>411</v>
      </c>
      <c r="B334" s="11" t="s">
        <v>1207</v>
      </c>
      <c r="C334" s="75" t="s">
        <v>735</v>
      </c>
      <c r="D334" s="76" t="s">
        <v>736</v>
      </c>
      <c r="E334" s="77" t="s">
        <v>507</v>
      </c>
      <c r="F334" s="78">
        <v>50</v>
      </c>
      <c r="G334" s="324"/>
      <c r="H334" s="3">
        <f t="shared" si="7"/>
        <v>0</v>
      </c>
      <c r="I334" s="79" t="e">
        <f>H334/$G$455</f>
        <v>#DIV/0!</v>
      </c>
      <c r="L334" s="73"/>
    </row>
    <row r="335" spans="1:12" outlineLevel="1" x14ac:dyDescent="0.25">
      <c r="A335" s="2" t="s">
        <v>412</v>
      </c>
      <c r="B335" s="11" t="s">
        <v>1207</v>
      </c>
      <c r="C335" s="75" t="s">
        <v>737</v>
      </c>
      <c r="D335" s="76" t="s">
        <v>738</v>
      </c>
      <c r="E335" s="77" t="s">
        <v>507</v>
      </c>
      <c r="F335" s="78">
        <v>100</v>
      </c>
      <c r="G335" s="324"/>
      <c r="H335" s="3">
        <f t="shared" si="7"/>
        <v>0</v>
      </c>
      <c r="I335" s="79" t="e">
        <f>H335/$G$455</f>
        <v>#DIV/0!</v>
      </c>
      <c r="L335" s="73"/>
    </row>
    <row r="336" spans="1:12" outlineLevel="1" x14ac:dyDescent="0.25">
      <c r="A336" s="2" t="s">
        <v>413</v>
      </c>
      <c r="B336" s="11" t="s">
        <v>1207</v>
      </c>
      <c r="C336" s="75" t="s">
        <v>739</v>
      </c>
      <c r="D336" s="76" t="s">
        <v>740</v>
      </c>
      <c r="E336" s="77" t="s">
        <v>507</v>
      </c>
      <c r="F336" s="78">
        <v>100</v>
      </c>
      <c r="G336" s="324"/>
      <c r="H336" s="3">
        <f t="shared" si="7"/>
        <v>0</v>
      </c>
      <c r="I336" s="79" t="e">
        <f>H336/$G$455</f>
        <v>#DIV/0!</v>
      </c>
      <c r="L336" s="73"/>
    </row>
    <row r="337" spans="1:166" outlineLevel="1" x14ac:dyDescent="0.25">
      <c r="A337" s="2" t="s">
        <v>414</v>
      </c>
      <c r="B337" s="11" t="s">
        <v>1207</v>
      </c>
      <c r="C337" s="75" t="s">
        <v>741</v>
      </c>
      <c r="D337" s="76" t="s">
        <v>742</v>
      </c>
      <c r="E337" s="77" t="s">
        <v>507</v>
      </c>
      <c r="F337" s="78">
        <v>100</v>
      </c>
      <c r="G337" s="324"/>
      <c r="H337" s="3">
        <f t="shared" si="7"/>
        <v>0</v>
      </c>
      <c r="I337" s="79" t="e">
        <f>H337/$G$455</f>
        <v>#DIV/0!</v>
      </c>
      <c r="L337" s="73"/>
    </row>
    <row r="338" spans="1:166" outlineLevel="1" x14ac:dyDescent="0.25">
      <c r="A338" s="2" t="s">
        <v>415</v>
      </c>
      <c r="B338" s="11" t="s">
        <v>1207</v>
      </c>
      <c r="C338" s="75" t="s">
        <v>743</v>
      </c>
      <c r="D338" s="76" t="s">
        <v>744</v>
      </c>
      <c r="E338" s="77" t="s">
        <v>507</v>
      </c>
      <c r="F338" s="78">
        <v>20</v>
      </c>
      <c r="G338" s="324"/>
      <c r="H338" s="3">
        <f t="shared" si="7"/>
        <v>0</v>
      </c>
      <c r="I338" s="79" t="e">
        <f>H338/$G$455</f>
        <v>#DIV/0!</v>
      </c>
      <c r="L338" s="73"/>
    </row>
    <row r="339" spans="1:166" outlineLevel="1" x14ac:dyDescent="0.25">
      <c r="A339" s="10" t="s">
        <v>416</v>
      </c>
      <c r="B339" s="16" t="s">
        <v>1207</v>
      </c>
      <c r="C339" s="117" t="s">
        <v>745</v>
      </c>
      <c r="D339" s="118" t="s">
        <v>746</v>
      </c>
      <c r="E339" s="119" t="s">
        <v>507</v>
      </c>
      <c r="F339" s="110">
        <v>20</v>
      </c>
      <c r="G339" s="327"/>
      <c r="H339" s="19">
        <f t="shared" si="7"/>
        <v>0</v>
      </c>
      <c r="I339" s="79" t="e">
        <f>H339/$G$455</f>
        <v>#DIV/0!</v>
      </c>
      <c r="L339" s="73"/>
    </row>
    <row r="340" spans="1:166" s="131" customFormat="1" ht="20.25" customHeight="1" outlineLevel="1" x14ac:dyDescent="0.25">
      <c r="A340" s="344" t="s">
        <v>417</v>
      </c>
      <c r="B340" s="345"/>
      <c r="C340" s="345"/>
      <c r="D340" s="123" t="s">
        <v>129</v>
      </c>
      <c r="E340" s="137">
        <f>SUM(H341:H352)</f>
        <v>0</v>
      </c>
      <c r="F340" s="113"/>
      <c r="G340" s="113"/>
      <c r="H340" s="114"/>
      <c r="I340" s="72" t="e">
        <f>E340/$G$455</f>
        <v>#DIV/0!</v>
      </c>
      <c r="J340" s="27"/>
      <c r="K340" s="27"/>
      <c r="L340" s="73"/>
      <c r="M340" s="124"/>
      <c r="N340" s="125"/>
      <c r="O340" s="126"/>
      <c r="P340" s="127"/>
      <c r="Q340" s="128"/>
      <c r="R340" s="129"/>
      <c r="S340" s="130"/>
      <c r="T340" s="127"/>
      <c r="U340" s="124"/>
      <c r="V340" s="125"/>
      <c r="W340" s="126"/>
      <c r="X340" s="127"/>
      <c r="Y340" s="128"/>
      <c r="Z340" s="129"/>
      <c r="AA340" s="130"/>
      <c r="AB340" s="127"/>
      <c r="AC340" s="124"/>
      <c r="AD340" s="125"/>
      <c r="AE340" s="126"/>
      <c r="AF340" s="127"/>
      <c r="AG340" s="128"/>
      <c r="AH340" s="129"/>
      <c r="AI340" s="130"/>
      <c r="AJ340" s="127"/>
      <c r="AK340" s="124"/>
      <c r="AL340" s="125"/>
      <c r="AM340" s="126"/>
      <c r="AN340" s="127"/>
      <c r="AO340" s="128"/>
      <c r="AP340" s="129"/>
      <c r="AQ340" s="130"/>
      <c r="AR340" s="127"/>
      <c r="AS340" s="124"/>
      <c r="AT340" s="125"/>
      <c r="AU340" s="126"/>
      <c r="AV340" s="127"/>
      <c r="AW340" s="128"/>
      <c r="AX340" s="129"/>
      <c r="AY340" s="130"/>
      <c r="AZ340" s="127"/>
      <c r="BA340" s="124"/>
      <c r="BB340" s="125"/>
      <c r="BC340" s="126"/>
      <c r="BD340" s="127"/>
      <c r="BE340" s="128"/>
      <c r="BF340" s="129"/>
      <c r="BG340" s="130"/>
      <c r="BH340" s="127"/>
      <c r="BI340" s="124"/>
      <c r="BJ340" s="125"/>
      <c r="BK340" s="126"/>
      <c r="BL340" s="127"/>
      <c r="BM340" s="128"/>
      <c r="BN340" s="129"/>
      <c r="BO340" s="130"/>
      <c r="BP340" s="127"/>
      <c r="BQ340" s="124"/>
      <c r="BR340" s="125"/>
      <c r="BS340" s="126"/>
      <c r="BT340" s="127"/>
      <c r="BU340" s="128"/>
      <c r="BV340" s="129"/>
      <c r="BW340" s="130"/>
      <c r="BX340" s="127"/>
      <c r="BY340" s="124"/>
      <c r="BZ340" s="125"/>
      <c r="CA340" s="126"/>
      <c r="CB340" s="127"/>
      <c r="CC340" s="128"/>
      <c r="CD340" s="129"/>
      <c r="CE340" s="130"/>
      <c r="CF340" s="127"/>
      <c r="CG340" s="124"/>
      <c r="CH340" s="125"/>
      <c r="CI340" s="126"/>
      <c r="CJ340" s="127"/>
      <c r="CK340" s="128"/>
      <c r="CL340" s="129"/>
      <c r="CM340" s="130"/>
      <c r="CN340" s="127"/>
      <c r="CO340" s="124"/>
      <c r="CP340" s="125"/>
      <c r="CQ340" s="126"/>
      <c r="CR340" s="127"/>
      <c r="CS340" s="128"/>
      <c r="CT340" s="129"/>
      <c r="CU340" s="130"/>
      <c r="CV340" s="127"/>
      <c r="CW340" s="124"/>
      <c r="CX340" s="125"/>
      <c r="CY340" s="126"/>
      <c r="CZ340" s="127"/>
      <c r="DA340" s="128"/>
      <c r="DB340" s="129"/>
      <c r="DC340" s="130"/>
      <c r="DD340" s="127"/>
      <c r="DE340" s="124"/>
      <c r="DF340" s="125"/>
      <c r="DG340" s="126"/>
      <c r="DH340" s="127"/>
      <c r="DI340" s="128"/>
      <c r="DJ340" s="129"/>
      <c r="DK340" s="130"/>
      <c r="DL340" s="127"/>
      <c r="DM340" s="124"/>
      <c r="DN340" s="125"/>
      <c r="DO340" s="126"/>
      <c r="DP340" s="127"/>
      <c r="DQ340" s="128"/>
      <c r="DR340" s="129"/>
      <c r="DS340" s="130"/>
      <c r="DT340" s="127"/>
      <c r="DU340" s="124"/>
      <c r="DV340" s="125"/>
      <c r="DW340" s="126"/>
      <c r="DX340" s="127"/>
      <c r="DY340" s="128"/>
      <c r="DZ340" s="129"/>
      <c r="EA340" s="130"/>
      <c r="EB340" s="127"/>
      <c r="EC340" s="124"/>
      <c r="ED340" s="125"/>
      <c r="EE340" s="126"/>
      <c r="EF340" s="127"/>
      <c r="EG340" s="128"/>
      <c r="EH340" s="129"/>
      <c r="EI340" s="130"/>
      <c r="EJ340" s="127"/>
      <c r="EK340" s="124"/>
      <c r="EL340" s="125"/>
      <c r="EM340" s="126"/>
      <c r="EN340" s="127"/>
      <c r="EO340" s="128"/>
      <c r="EP340" s="129"/>
      <c r="EQ340" s="130"/>
      <c r="ER340" s="127"/>
      <c r="ES340" s="124"/>
      <c r="ET340" s="125"/>
      <c r="EU340" s="126"/>
      <c r="EV340" s="127"/>
      <c r="EW340" s="128"/>
      <c r="EX340" s="129"/>
      <c r="EY340" s="130"/>
      <c r="EZ340" s="127"/>
      <c r="FA340" s="124"/>
      <c r="FB340" s="125"/>
      <c r="FC340" s="126"/>
      <c r="FD340" s="127"/>
      <c r="FE340" s="128"/>
      <c r="FF340" s="129"/>
      <c r="FG340" s="130"/>
      <c r="FH340" s="127"/>
      <c r="FI340" s="124"/>
      <c r="FJ340" s="129"/>
    </row>
    <row r="341" spans="1:166" ht="30" outlineLevel="1" x14ac:dyDescent="0.25">
      <c r="A341" s="2" t="s">
        <v>418</v>
      </c>
      <c r="B341" s="11" t="s">
        <v>1207</v>
      </c>
      <c r="C341" s="75" t="s">
        <v>707</v>
      </c>
      <c r="D341" s="76" t="s">
        <v>708</v>
      </c>
      <c r="E341" s="77" t="s">
        <v>4</v>
      </c>
      <c r="F341" s="78">
        <v>50</v>
      </c>
      <c r="G341" s="324"/>
      <c r="H341" s="3">
        <f t="shared" si="7"/>
        <v>0</v>
      </c>
      <c r="I341" s="79" t="e">
        <f>H341/$G$455</f>
        <v>#DIV/0!</v>
      </c>
      <c r="L341" s="73"/>
    </row>
    <row r="342" spans="1:166" ht="30" outlineLevel="1" x14ac:dyDescent="0.25">
      <c r="A342" s="2" t="s">
        <v>419</v>
      </c>
      <c r="B342" s="11" t="s">
        <v>1207</v>
      </c>
      <c r="C342" s="75" t="s">
        <v>709</v>
      </c>
      <c r="D342" s="76" t="s">
        <v>710</v>
      </c>
      <c r="E342" s="77" t="s">
        <v>4</v>
      </c>
      <c r="F342" s="78">
        <v>50</v>
      </c>
      <c r="G342" s="324"/>
      <c r="H342" s="3">
        <f t="shared" si="7"/>
        <v>0</v>
      </c>
      <c r="I342" s="79" t="e">
        <f>H342/$G$455</f>
        <v>#DIV/0!</v>
      </c>
      <c r="L342" s="73"/>
    </row>
    <row r="343" spans="1:166" ht="30" outlineLevel="1" x14ac:dyDescent="0.25">
      <c r="A343" s="2" t="s">
        <v>420</v>
      </c>
      <c r="B343" s="11" t="s">
        <v>1207</v>
      </c>
      <c r="C343" s="75" t="s">
        <v>711</v>
      </c>
      <c r="D343" s="76" t="s">
        <v>712</v>
      </c>
      <c r="E343" s="77" t="s">
        <v>4</v>
      </c>
      <c r="F343" s="78">
        <v>200</v>
      </c>
      <c r="G343" s="324"/>
      <c r="H343" s="3">
        <f t="shared" si="7"/>
        <v>0</v>
      </c>
      <c r="I343" s="79" t="e">
        <f>H343/$G$455</f>
        <v>#DIV/0!</v>
      </c>
      <c r="L343" s="73"/>
    </row>
    <row r="344" spans="1:166" ht="30" outlineLevel="1" x14ac:dyDescent="0.25">
      <c r="A344" s="2" t="s">
        <v>421</v>
      </c>
      <c r="B344" s="11" t="s">
        <v>1207</v>
      </c>
      <c r="C344" s="75" t="s">
        <v>713</v>
      </c>
      <c r="D344" s="76" t="s">
        <v>714</v>
      </c>
      <c r="E344" s="77" t="s">
        <v>4</v>
      </c>
      <c r="F344" s="78">
        <v>100</v>
      </c>
      <c r="G344" s="324"/>
      <c r="H344" s="3">
        <f t="shared" si="7"/>
        <v>0</v>
      </c>
      <c r="I344" s="79" t="e">
        <f>H344/$G$455</f>
        <v>#DIV/0!</v>
      </c>
      <c r="L344" s="73"/>
    </row>
    <row r="345" spans="1:166" ht="30" outlineLevel="1" x14ac:dyDescent="0.25">
      <c r="A345" s="2" t="s">
        <v>422</v>
      </c>
      <c r="B345" s="11" t="s">
        <v>1207</v>
      </c>
      <c r="C345" s="75" t="s">
        <v>715</v>
      </c>
      <c r="D345" s="76" t="s">
        <v>716</v>
      </c>
      <c r="E345" s="77" t="s">
        <v>4</v>
      </c>
      <c r="F345" s="78">
        <v>50</v>
      </c>
      <c r="G345" s="324"/>
      <c r="H345" s="3">
        <f t="shared" si="7"/>
        <v>0</v>
      </c>
      <c r="I345" s="79" t="e">
        <f>H345/$G$455</f>
        <v>#DIV/0!</v>
      </c>
      <c r="L345" s="73"/>
    </row>
    <row r="346" spans="1:166" ht="30" outlineLevel="1" x14ac:dyDescent="0.25">
      <c r="A346" s="2" t="s">
        <v>423</v>
      </c>
      <c r="B346" s="11" t="s">
        <v>1207</v>
      </c>
      <c r="C346" s="75" t="s">
        <v>717</v>
      </c>
      <c r="D346" s="76" t="s">
        <v>718</v>
      </c>
      <c r="E346" s="77" t="s">
        <v>4</v>
      </c>
      <c r="F346" s="78">
        <v>50</v>
      </c>
      <c r="G346" s="324"/>
      <c r="H346" s="3">
        <f t="shared" si="7"/>
        <v>0</v>
      </c>
      <c r="I346" s="79" t="e">
        <f>H346/$G$455</f>
        <v>#DIV/0!</v>
      </c>
      <c r="L346" s="73"/>
    </row>
    <row r="347" spans="1:166" ht="30" outlineLevel="1" x14ac:dyDescent="0.25">
      <c r="A347" s="2" t="s">
        <v>424</v>
      </c>
      <c r="B347" s="11" t="s">
        <v>1207</v>
      </c>
      <c r="C347" s="75" t="s">
        <v>719</v>
      </c>
      <c r="D347" s="76" t="s">
        <v>720</v>
      </c>
      <c r="E347" s="77" t="s">
        <v>4</v>
      </c>
      <c r="F347" s="78">
        <v>50</v>
      </c>
      <c r="G347" s="324"/>
      <c r="H347" s="3">
        <f t="shared" si="7"/>
        <v>0</v>
      </c>
      <c r="I347" s="79" t="e">
        <f>H347/$G$455</f>
        <v>#DIV/0!</v>
      </c>
      <c r="L347" s="73"/>
    </row>
    <row r="348" spans="1:166" ht="30" outlineLevel="1" x14ac:dyDescent="0.25">
      <c r="A348" s="2" t="s">
        <v>425</v>
      </c>
      <c r="B348" s="14" t="s">
        <v>1207</v>
      </c>
      <c r="C348" s="75" t="s">
        <v>721</v>
      </c>
      <c r="D348" s="76" t="s">
        <v>722</v>
      </c>
      <c r="E348" s="77" t="s">
        <v>4</v>
      </c>
      <c r="F348" s="78">
        <v>50</v>
      </c>
      <c r="G348" s="324"/>
      <c r="H348" s="3">
        <f t="shared" si="7"/>
        <v>0</v>
      </c>
      <c r="I348" s="79" t="e">
        <f>H348/$G$455</f>
        <v>#DIV/0!</v>
      </c>
      <c r="L348" s="73"/>
    </row>
    <row r="349" spans="1:166" outlineLevel="1" x14ac:dyDescent="0.2">
      <c r="A349" s="2" t="s">
        <v>426</v>
      </c>
      <c r="B349" s="81" t="s">
        <v>1210</v>
      </c>
      <c r="C349" s="75">
        <v>101172</v>
      </c>
      <c r="D349" s="76" t="s">
        <v>1094</v>
      </c>
      <c r="E349" s="77" t="s">
        <v>4</v>
      </c>
      <c r="F349" s="78">
        <v>100</v>
      </c>
      <c r="G349" s="324"/>
      <c r="H349" s="3">
        <f t="shared" si="7"/>
        <v>0</v>
      </c>
      <c r="I349" s="79" t="e">
        <f>H349/$G$455</f>
        <v>#DIV/0!</v>
      </c>
      <c r="L349" s="73"/>
    </row>
    <row r="350" spans="1:166" outlineLevel="1" x14ac:dyDescent="0.2">
      <c r="A350" s="2" t="s">
        <v>427</v>
      </c>
      <c r="B350" s="81" t="s">
        <v>1210</v>
      </c>
      <c r="C350" s="75">
        <v>101190</v>
      </c>
      <c r="D350" s="76" t="s">
        <v>1095</v>
      </c>
      <c r="E350" s="77" t="s">
        <v>4</v>
      </c>
      <c r="F350" s="78">
        <v>100</v>
      </c>
      <c r="G350" s="324"/>
      <c r="H350" s="3">
        <f t="shared" ref="H350:H352" si="8">ROUND(F350*G350,2)</f>
        <v>0</v>
      </c>
      <c r="I350" s="79" t="e">
        <f>H350/$G$455</f>
        <v>#DIV/0!</v>
      </c>
      <c r="L350" s="73"/>
    </row>
    <row r="351" spans="1:166" outlineLevel="1" x14ac:dyDescent="0.2">
      <c r="A351" s="2" t="s">
        <v>428</v>
      </c>
      <c r="B351" s="81" t="s">
        <v>1210</v>
      </c>
      <c r="C351" s="75">
        <v>100769</v>
      </c>
      <c r="D351" s="76" t="s">
        <v>1091</v>
      </c>
      <c r="E351" s="77" t="s">
        <v>507</v>
      </c>
      <c r="F351" s="78">
        <v>10</v>
      </c>
      <c r="G351" s="324"/>
      <c r="H351" s="3">
        <f t="shared" si="8"/>
        <v>0</v>
      </c>
      <c r="I351" s="79" t="e">
        <f>H351/$G$455</f>
        <v>#DIV/0!</v>
      </c>
      <c r="L351" s="73"/>
    </row>
    <row r="352" spans="1:166" ht="15.75" outlineLevel="1" thickBot="1" x14ac:dyDescent="0.25">
      <c r="A352" s="2" t="s">
        <v>429</v>
      </c>
      <c r="B352" s="81" t="s">
        <v>1210</v>
      </c>
      <c r="C352" s="75">
        <v>100770</v>
      </c>
      <c r="D352" s="76" t="s">
        <v>1092</v>
      </c>
      <c r="E352" s="77" t="s">
        <v>507</v>
      </c>
      <c r="F352" s="78">
        <v>5</v>
      </c>
      <c r="G352" s="324"/>
      <c r="H352" s="3">
        <f t="shared" si="8"/>
        <v>0</v>
      </c>
      <c r="I352" s="79" t="e">
        <f>H352/$G$455</f>
        <v>#DIV/0!</v>
      </c>
      <c r="L352" s="73"/>
    </row>
    <row r="353" spans="1:166" s="67" customFormat="1" ht="20.25" customHeight="1" thickBot="1" x14ac:dyDescent="0.3">
      <c r="A353" s="61">
        <v>7</v>
      </c>
      <c r="B353" s="62"/>
      <c r="C353" s="132"/>
      <c r="D353" s="133" t="s">
        <v>38</v>
      </c>
      <c r="E353" s="89">
        <f>SUM(E354,E362,E373)</f>
        <v>0</v>
      </c>
      <c r="F353" s="100"/>
      <c r="G353" s="100"/>
      <c r="H353" s="89"/>
      <c r="I353" s="66" t="e">
        <f>E353/$G$455</f>
        <v>#DIV/0!</v>
      </c>
      <c r="J353" s="27"/>
      <c r="K353" s="27"/>
      <c r="L353" s="73"/>
    </row>
    <row r="354" spans="1:166" s="131" customFormat="1" ht="20.25" customHeight="1" outlineLevel="1" x14ac:dyDescent="0.25">
      <c r="A354" s="370" t="s">
        <v>120</v>
      </c>
      <c r="B354" s="340"/>
      <c r="C354" s="340"/>
      <c r="D354" s="134" t="s">
        <v>33</v>
      </c>
      <c r="E354" s="69">
        <f>SUM(H355:H361)</f>
        <v>0</v>
      </c>
      <c r="F354" s="70"/>
      <c r="G354" s="70"/>
      <c r="H354" s="71"/>
      <c r="I354" s="72" t="e">
        <f>E354/$G$455</f>
        <v>#DIV/0!</v>
      </c>
      <c r="J354" s="27"/>
      <c r="K354" s="27"/>
      <c r="L354" s="73"/>
      <c r="M354" s="124"/>
      <c r="N354" s="125"/>
      <c r="O354" s="126"/>
      <c r="P354" s="127"/>
      <c r="Q354" s="128"/>
      <c r="R354" s="129"/>
      <c r="S354" s="130"/>
      <c r="T354" s="127"/>
      <c r="U354" s="124"/>
      <c r="V354" s="125"/>
      <c r="W354" s="126"/>
      <c r="X354" s="127"/>
      <c r="Y354" s="128"/>
      <c r="Z354" s="129"/>
      <c r="AA354" s="130"/>
      <c r="AB354" s="127"/>
      <c r="AC354" s="124"/>
      <c r="AD354" s="125"/>
      <c r="AE354" s="126"/>
      <c r="AF354" s="127"/>
      <c r="AG354" s="128"/>
      <c r="AH354" s="129"/>
      <c r="AI354" s="130"/>
      <c r="AJ354" s="127"/>
      <c r="AK354" s="124"/>
      <c r="AL354" s="125"/>
      <c r="AM354" s="126"/>
      <c r="AN354" s="127"/>
      <c r="AO354" s="128"/>
      <c r="AP354" s="129"/>
      <c r="AQ354" s="130"/>
      <c r="AR354" s="127"/>
      <c r="AS354" s="124"/>
      <c r="AT354" s="125"/>
      <c r="AU354" s="126"/>
      <c r="AV354" s="127"/>
      <c r="AW354" s="128"/>
      <c r="AX354" s="129"/>
      <c r="AY354" s="130"/>
      <c r="AZ354" s="127"/>
      <c r="BA354" s="124"/>
      <c r="BB354" s="125"/>
      <c r="BC354" s="126"/>
      <c r="BD354" s="127"/>
      <c r="BE354" s="128"/>
      <c r="BF354" s="129"/>
      <c r="BG354" s="130"/>
      <c r="BH354" s="127"/>
      <c r="BI354" s="124"/>
      <c r="BJ354" s="125"/>
      <c r="BK354" s="126"/>
      <c r="BL354" s="127"/>
      <c r="BM354" s="128"/>
      <c r="BN354" s="129"/>
      <c r="BO354" s="130"/>
      <c r="BP354" s="127"/>
      <c r="BQ354" s="124"/>
      <c r="BR354" s="125"/>
      <c r="BS354" s="126"/>
      <c r="BT354" s="127"/>
      <c r="BU354" s="128"/>
      <c r="BV354" s="129"/>
      <c r="BW354" s="130"/>
      <c r="BX354" s="127"/>
      <c r="BY354" s="124"/>
      <c r="BZ354" s="125"/>
      <c r="CA354" s="126"/>
      <c r="CB354" s="127"/>
      <c r="CC354" s="128"/>
      <c r="CD354" s="129"/>
      <c r="CE354" s="130"/>
      <c r="CF354" s="127"/>
      <c r="CG354" s="124"/>
      <c r="CH354" s="125"/>
      <c r="CI354" s="126"/>
      <c r="CJ354" s="127"/>
      <c r="CK354" s="128"/>
      <c r="CL354" s="129"/>
      <c r="CM354" s="130"/>
      <c r="CN354" s="127"/>
      <c r="CO354" s="124"/>
      <c r="CP354" s="125"/>
      <c r="CQ354" s="126"/>
      <c r="CR354" s="127"/>
      <c r="CS354" s="128"/>
      <c r="CT354" s="129"/>
      <c r="CU354" s="130"/>
      <c r="CV354" s="127"/>
      <c r="CW354" s="124"/>
      <c r="CX354" s="125"/>
      <c r="CY354" s="126"/>
      <c r="CZ354" s="127"/>
      <c r="DA354" s="128"/>
      <c r="DB354" s="129"/>
      <c r="DC354" s="130"/>
      <c r="DD354" s="127"/>
      <c r="DE354" s="124"/>
      <c r="DF354" s="125"/>
      <c r="DG354" s="126"/>
      <c r="DH354" s="127"/>
      <c r="DI354" s="128"/>
      <c r="DJ354" s="129"/>
      <c r="DK354" s="130"/>
      <c r="DL354" s="127"/>
      <c r="DM354" s="124"/>
      <c r="DN354" s="125"/>
      <c r="DO354" s="126"/>
      <c r="DP354" s="127"/>
      <c r="DQ354" s="128"/>
      <c r="DR354" s="129"/>
      <c r="DS354" s="130"/>
      <c r="DT354" s="127"/>
      <c r="DU354" s="124"/>
      <c r="DV354" s="125"/>
      <c r="DW354" s="126"/>
      <c r="DX354" s="127"/>
      <c r="DY354" s="128"/>
      <c r="DZ354" s="129"/>
      <c r="EA354" s="130"/>
      <c r="EB354" s="127"/>
      <c r="EC354" s="124"/>
      <c r="ED354" s="125"/>
      <c r="EE354" s="126"/>
      <c r="EF354" s="127"/>
      <c r="EG354" s="128"/>
      <c r="EH354" s="129"/>
      <c r="EI354" s="130"/>
      <c r="EJ354" s="127"/>
      <c r="EK354" s="124"/>
      <c r="EL354" s="125"/>
      <c r="EM354" s="126"/>
      <c r="EN354" s="127"/>
      <c r="EO354" s="128"/>
      <c r="EP354" s="129"/>
      <c r="EQ354" s="130"/>
      <c r="ER354" s="127"/>
      <c r="ES354" s="124"/>
      <c r="ET354" s="125"/>
      <c r="EU354" s="126"/>
      <c r="EV354" s="127"/>
      <c r="EW354" s="128"/>
      <c r="EX354" s="129"/>
      <c r="EY354" s="130"/>
      <c r="EZ354" s="127"/>
      <c r="FA354" s="124"/>
      <c r="FB354" s="125"/>
      <c r="FC354" s="126"/>
      <c r="FD354" s="127"/>
      <c r="FE354" s="128"/>
      <c r="FF354" s="129"/>
      <c r="FG354" s="130"/>
      <c r="FH354" s="127"/>
      <c r="FI354" s="124"/>
      <c r="FJ354" s="129"/>
    </row>
    <row r="355" spans="1:166" ht="30" outlineLevel="1" x14ac:dyDescent="0.25">
      <c r="A355" s="2" t="s">
        <v>121</v>
      </c>
      <c r="B355" s="11" t="s">
        <v>1207</v>
      </c>
      <c r="C355" s="75" t="s">
        <v>1033</v>
      </c>
      <c r="D355" s="76" t="s">
        <v>1034</v>
      </c>
      <c r="E355" s="77" t="s">
        <v>5</v>
      </c>
      <c r="F355" s="78">
        <v>50</v>
      </c>
      <c r="G355" s="324"/>
      <c r="H355" s="3">
        <f t="shared" ref="H355:H378" si="9">ROUND(F355*G355,2)</f>
        <v>0</v>
      </c>
      <c r="I355" s="79" t="e">
        <f>H355/$G$455</f>
        <v>#DIV/0!</v>
      </c>
      <c r="L355" s="73"/>
    </row>
    <row r="356" spans="1:166" ht="45" outlineLevel="1" x14ac:dyDescent="0.25">
      <c r="A356" s="2" t="s">
        <v>430</v>
      </c>
      <c r="B356" s="11" t="s">
        <v>1207</v>
      </c>
      <c r="C356" s="75" t="s">
        <v>1035</v>
      </c>
      <c r="D356" s="76" t="s">
        <v>1036</v>
      </c>
      <c r="E356" s="77" t="s">
        <v>5</v>
      </c>
      <c r="F356" s="78">
        <v>100</v>
      </c>
      <c r="G356" s="324"/>
      <c r="H356" s="3">
        <f t="shared" si="9"/>
        <v>0</v>
      </c>
      <c r="I356" s="79" t="e">
        <f>H356/$G$455</f>
        <v>#DIV/0!</v>
      </c>
      <c r="L356" s="73"/>
    </row>
    <row r="357" spans="1:166" ht="45" outlineLevel="1" x14ac:dyDescent="0.25">
      <c r="A357" s="2" t="s">
        <v>122</v>
      </c>
      <c r="B357" s="11" t="s">
        <v>1207</v>
      </c>
      <c r="C357" s="75" t="s">
        <v>1037</v>
      </c>
      <c r="D357" s="76" t="s">
        <v>1038</v>
      </c>
      <c r="E357" s="77" t="s">
        <v>5</v>
      </c>
      <c r="F357" s="78">
        <v>50</v>
      </c>
      <c r="G357" s="324"/>
      <c r="H357" s="3">
        <f t="shared" si="9"/>
        <v>0</v>
      </c>
      <c r="I357" s="79" t="e">
        <f>H357/$G$455</f>
        <v>#DIV/0!</v>
      </c>
      <c r="L357" s="73"/>
    </row>
    <row r="358" spans="1:166" ht="45" outlineLevel="1" x14ac:dyDescent="0.25">
      <c r="A358" s="2" t="s">
        <v>431</v>
      </c>
      <c r="B358" s="11" t="s">
        <v>1207</v>
      </c>
      <c r="C358" s="75" t="s">
        <v>1039</v>
      </c>
      <c r="D358" s="76" t="s">
        <v>1040</v>
      </c>
      <c r="E358" s="77" t="s">
        <v>5</v>
      </c>
      <c r="F358" s="78">
        <v>250</v>
      </c>
      <c r="G358" s="324"/>
      <c r="H358" s="3">
        <f t="shared" si="9"/>
        <v>0</v>
      </c>
      <c r="I358" s="79" t="e">
        <f>H358/$G$455</f>
        <v>#DIV/0!</v>
      </c>
      <c r="L358" s="73"/>
    </row>
    <row r="359" spans="1:166" ht="45" outlineLevel="1" x14ac:dyDescent="0.25">
      <c r="A359" s="2" t="s">
        <v>432</v>
      </c>
      <c r="B359" s="11" t="s">
        <v>1207</v>
      </c>
      <c r="C359" s="75" t="s">
        <v>1041</v>
      </c>
      <c r="D359" s="76" t="s">
        <v>1042</v>
      </c>
      <c r="E359" s="77" t="s">
        <v>5</v>
      </c>
      <c r="F359" s="78">
        <v>250</v>
      </c>
      <c r="G359" s="324"/>
      <c r="H359" s="3">
        <f t="shared" si="9"/>
        <v>0</v>
      </c>
      <c r="I359" s="79" t="e">
        <f>H359/$G$455</f>
        <v>#DIV/0!</v>
      </c>
      <c r="L359" s="73"/>
    </row>
    <row r="360" spans="1:166" ht="30" outlineLevel="1" x14ac:dyDescent="0.25">
      <c r="A360" s="2" t="s">
        <v>433</v>
      </c>
      <c r="B360" s="11" t="s">
        <v>1075</v>
      </c>
      <c r="C360" s="75" t="s">
        <v>1149</v>
      </c>
      <c r="D360" s="76" t="s">
        <v>1150</v>
      </c>
      <c r="E360" s="77" t="s">
        <v>5</v>
      </c>
      <c r="F360" s="78">
        <v>1000</v>
      </c>
      <c r="G360" s="324"/>
      <c r="H360" s="3">
        <f t="shared" si="9"/>
        <v>0</v>
      </c>
      <c r="I360" s="79" t="e">
        <f>H360/$G$455</f>
        <v>#DIV/0!</v>
      </c>
      <c r="L360" s="73"/>
    </row>
    <row r="361" spans="1:166" outlineLevel="1" x14ac:dyDescent="0.25">
      <c r="A361" s="2" t="s">
        <v>434</v>
      </c>
      <c r="B361" s="20" t="s">
        <v>203</v>
      </c>
      <c r="C361" s="141"/>
      <c r="D361" s="76" t="s">
        <v>1222</v>
      </c>
      <c r="E361" s="119" t="s">
        <v>5</v>
      </c>
      <c r="F361" s="140">
        <v>112</v>
      </c>
      <c r="G361" s="326"/>
      <c r="H361" s="18">
        <f t="shared" si="9"/>
        <v>0</v>
      </c>
      <c r="I361" s="79" t="e">
        <f>H361/$G$455</f>
        <v>#DIV/0!</v>
      </c>
      <c r="L361" s="73"/>
    </row>
    <row r="362" spans="1:166" s="131" customFormat="1" ht="20.25" customHeight="1" outlineLevel="1" x14ac:dyDescent="0.25">
      <c r="A362" s="370" t="s">
        <v>130</v>
      </c>
      <c r="B362" s="340"/>
      <c r="C362" s="340"/>
      <c r="D362" s="134" t="s">
        <v>11</v>
      </c>
      <c r="E362" s="137">
        <f>SUM(H363:H372)</f>
        <v>0</v>
      </c>
      <c r="F362" s="142"/>
      <c r="G362" s="142"/>
      <c r="H362" s="143"/>
      <c r="I362" s="72" t="e">
        <f>E362/$G$455</f>
        <v>#DIV/0!</v>
      </c>
      <c r="J362" s="27"/>
      <c r="K362" s="27"/>
      <c r="L362" s="73"/>
      <c r="M362" s="124"/>
      <c r="N362" s="125"/>
      <c r="O362" s="126"/>
      <c r="P362" s="127"/>
      <c r="Q362" s="128"/>
      <c r="R362" s="129"/>
      <c r="S362" s="130"/>
      <c r="T362" s="127"/>
      <c r="U362" s="124"/>
      <c r="V362" s="125"/>
      <c r="W362" s="126"/>
      <c r="X362" s="127"/>
      <c r="Y362" s="128"/>
      <c r="Z362" s="129"/>
      <c r="AA362" s="130"/>
      <c r="AB362" s="127"/>
      <c r="AC362" s="124"/>
      <c r="AD362" s="125"/>
      <c r="AE362" s="126"/>
      <c r="AF362" s="127"/>
      <c r="AG362" s="128"/>
      <c r="AH362" s="129"/>
      <c r="AI362" s="130"/>
      <c r="AJ362" s="127"/>
      <c r="AK362" s="124"/>
      <c r="AL362" s="125"/>
      <c r="AM362" s="126"/>
      <c r="AN362" s="127"/>
      <c r="AO362" s="128"/>
      <c r="AP362" s="129"/>
      <c r="AQ362" s="130"/>
      <c r="AR362" s="127"/>
      <c r="AS362" s="124"/>
      <c r="AT362" s="125"/>
      <c r="AU362" s="126"/>
      <c r="AV362" s="127"/>
      <c r="AW362" s="128"/>
      <c r="AX362" s="129"/>
      <c r="AY362" s="130"/>
      <c r="AZ362" s="127"/>
      <c r="BA362" s="124"/>
      <c r="BB362" s="125"/>
      <c r="BC362" s="126"/>
      <c r="BD362" s="127"/>
      <c r="BE362" s="128"/>
      <c r="BF362" s="129"/>
      <c r="BG362" s="130"/>
      <c r="BH362" s="127"/>
      <c r="BI362" s="124"/>
      <c r="BJ362" s="125"/>
      <c r="BK362" s="126"/>
      <c r="BL362" s="127"/>
      <c r="BM362" s="128"/>
      <c r="BN362" s="129"/>
      <c r="BO362" s="130"/>
      <c r="BP362" s="127"/>
      <c r="BQ362" s="124"/>
      <c r="BR362" s="125"/>
      <c r="BS362" s="126"/>
      <c r="BT362" s="127"/>
      <c r="BU362" s="128"/>
      <c r="BV362" s="129"/>
      <c r="BW362" s="130"/>
      <c r="BX362" s="127"/>
      <c r="BY362" s="124"/>
      <c r="BZ362" s="125"/>
      <c r="CA362" s="126"/>
      <c r="CB362" s="127"/>
      <c r="CC362" s="128"/>
      <c r="CD362" s="129"/>
      <c r="CE362" s="130"/>
      <c r="CF362" s="127"/>
      <c r="CG362" s="124"/>
      <c r="CH362" s="125"/>
      <c r="CI362" s="126"/>
      <c r="CJ362" s="127"/>
      <c r="CK362" s="128"/>
      <c r="CL362" s="129"/>
      <c r="CM362" s="130"/>
      <c r="CN362" s="127"/>
      <c r="CO362" s="124"/>
      <c r="CP362" s="125"/>
      <c r="CQ362" s="126"/>
      <c r="CR362" s="127"/>
      <c r="CS362" s="128"/>
      <c r="CT362" s="129"/>
      <c r="CU362" s="130"/>
      <c r="CV362" s="127"/>
      <c r="CW362" s="124"/>
      <c r="CX362" s="125"/>
      <c r="CY362" s="126"/>
      <c r="CZ362" s="127"/>
      <c r="DA362" s="128"/>
      <c r="DB362" s="129"/>
      <c r="DC362" s="130"/>
      <c r="DD362" s="127"/>
      <c r="DE362" s="124"/>
      <c r="DF362" s="125"/>
      <c r="DG362" s="126"/>
      <c r="DH362" s="127"/>
      <c r="DI362" s="128"/>
      <c r="DJ362" s="129"/>
      <c r="DK362" s="130"/>
      <c r="DL362" s="127"/>
      <c r="DM362" s="124"/>
      <c r="DN362" s="125"/>
      <c r="DO362" s="126"/>
      <c r="DP362" s="127"/>
      <c r="DQ362" s="128"/>
      <c r="DR362" s="129"/>
      <c r="DS362" s="130"/>
      <c r="DT362" s="127"/>
      <c r="DU362" s="124"/>
      <c r="DV362" s="125"/>
      <c r="DW362" s="126"/>
      <c r="DX362" s="127"/>
      <c r="DY362" s="128"/>
      <c r="DZ362" s="129"/>
      <c r="EA362" s="130"/>
      <c r="EB362" s="127"/>
      <c r="EC362" s="124"/>
      <c r="ED362" s="125"/>
      <c r="EE362" s="126"/>
      <c r="EF362" s="127"/>
      <c r="EG362" s="128"/>
      <c r="EH362" s="129"/>
      <c r="EI362" s="130"/>
      <c r="EJ362" s="127"/>
      <c r="EK362" s="124"/>
      <c r="EL362" s="125"/>
      <c r="EM362" s="126"/>
      <c r="EN362" s="127"/>
      <c r="EO362" s="128"/>
      <c r="EP362" s="129"/>
      <c r="EQ362" s="130"/>
      <c r="ER362" s="127"/>
      <c r="ES362" s="124"/>
      <c r="ET362" s="125"/>
      <c r="EU362" s="126"/>
      <c r="EV362" s="127"/>
      <c r="EW362" s="128"/>
      <c r="EX362" s="129"/>
      <c r="EY362" s="130"/>
      <c r="EZ362" s="127"/>
      <c r="FA362" s="124"/>
      <c r="FB362" s="125"/>
      <c r="FC362" s="126"/>
      <c r="FD362" s="127"/>
      <c r="FE362" s="128"/>
      <c r="FF362" s="129"/>
      <c r="FG362" s="130"/>
      <c r="FH362" s="127"/>
      <c r="FI362" s="124"/>
      <c r="FJ362" s="129"/>
    </row>
    <row r="363" spans="1:166" outlineLevel="1" x14ac:dyDescent="0.25">
      <c r="A363" s="2" t="s">
        <v>131</v>
      </c>
      <c r="B363" s="20" t="s">
        <v>208</v>
      </c>
      <c r="C363" s="141"/>
      <c r="D363" s="76" t="s">
        <v>1223</v>
      </c>
      <c r="E363" s="77" t="s">
        <v>5</v>
      </c>
      <c r="F363" s="78">
        <v>50</v>
      </c>
      <c r="G363" s="324"/>
      <c r="H363" s="3">
        <f t="shared" si="9"/>
        <v>0</v>
      </c>
      <c r="I363" s="79" t="e">
        <f>H363/$G$455</f>
        <v>#DIV/0!</v>
      </c>
      <c r="L363" s="73"/>
    </row>
    <row r="364" spans="1:166" ht="45" outlineLevel="1" x14ac:dyDescent="0.25">
      <c r="A364" s="2" t="s">
        <v>132</v>
      </c>
      <c r="B364" s="11" t="s">
        <v>1207</v>
      </c>
      <c r="C364" s="75" t="s">
        <v>1031</v>
      </c>
      <c r="D364" s="76" t="s">
        <v>1032</v>
      </c>
      <c r="E364" s="77" t="s">
        <v>5</v>
      </c>
      <c r="F364" s="78">
        <v>2500</v>
      </c>
      <c r="G364" s="324"/>
      <c r="H364" s="3">
        <f t="shared" si="9"/>
        <v>0</v>
      </c>
      <c r="I364" s="79" t="e">
        <f>H364/$G$455</f>
        <v>#DIV/0!</v>
      </c>
      <c r="L364" s="73"/>
    </row>
    <row r="365" spans="1:166" outlineLevel="1" x14ac:dyDescent="0.25">
      <c r="A365" s="2" t="s">
        <v>133</v>
      </c>
      <c r="B365" s="11" t="s">
        <v>1075</v>
      </c>
      <c r="C365" s="75" t="s">
        <v>1109</v>
      </c>
      <c r="D365" s="76" t="s">
        <v>1110</v>
      </c>
      <c r="E365" s="77" t="s">
        <v>5</v>
      </c>
      <c r="F365" s="78">
        <v>2500</v>
      </c>
      <c r="G365" s="324"/>
      <c r="H365" s="3">
        <f t="shared" si="9"/>
        <v>0</v>
      </c>
      <c r="I365" s="79" t="e">
        <f>H365/$G$455</f>
        <v>#DIV/0!</v>
      </c>
      <c r="L365" s="73"/>
    </row>
    <row r="366" spans="1:166" ht="30" outlineLevel="1" x14ac:dyDescent="0.25">
      <c r="A366" s="2" t="s">
        <v>134</v>
      </c>
      <c r="B366" s="11" t="s">
        <v>1075</v>
      </c>
      <c r="C366" s="75" t="s">
        <v>1143</v>
      </c>
      <c r="D366" s="76" t="s">
        <v>1144</v>
      </c>
      <c r="E366" s="77" t="s">
        <v>5</v>
      </c>
      <c r="F366" s="78">
        <v>2500</v>
      </c>
      <c r="G366" s="324"/>
      <c r="H366" s="3">
        <f t="shared" si="9"/>
        <v>0</v>
      </c>
      <c r="I366" s="79" t="e">
        <f>H366/$G$455</f>
        <v>#DIV/0!</v>
      </c>
      <c r="L366" s="73"/>
    </row>
    <row r="367" spans="1:166" outlineLevel="1" x14ac:dyDescent="0.25">
      <c r="A367" s="2" t="s">
        <v>135</v>
      </c>
      <c r="B367" s="11" t="s">
        <v>1075</v>
      </c>
      <c r="C367" s="75" t="s">
        <v>169</v>
      </c>
      <c r="D367" s="76" t="s">
        <v>1151</v>
      </c>
      <c r="E367" s="77" t="s">
        <v>5</v>
      </c>
      <c r="F367" s="78">
        <v>300</v>
      </c>
      <c r="G367" s="324"/>
      <c r="H367" s="3">
        <f t="shared" si="9"/>
        <v>0</v>
      </c>
      <c r="I367" s="79" t="e">
        <f>H367/$G$455</f>
        <v>#DIV/0!</v>
      </c>
      <c r="L367" s="73"/>
    </row>
    <row r="368" spans="1:166" ht="30" outlineLevel="1" x14ac:dyDescent="0.25">
      <c r="A368" s="2" t="s">
        <v>136</v>
      </c>
      <c r="B368" s="11" t="s">
        <v>1075</v>
      </c>
      <c r="C368" s="75" t="s">
        <v>167</v>
      </c>
      <c r="D368" s="76" t="s">
        <v>1147</v>
      </c>
      <c r="E368" s="77" t="s">
        <v>5</v>
      </c>
      <c r="F368" s="78">
        <v>2750</v>
      </c>
      <c r="G368" s="324"/>
      <c r="H368" s="3">
        <f t="shared" si="9"/>
        <v>0</v>
      </c>
      <c r="I368" s="79" t="e">
        <f>H368/$G$455</f>
        <v>#DIV/0!</v>
      </c>
      <c r="L368" s="73"/>
    </row>
    <row r="369" spans="1:166" ht="30" outlineLevel="1" x14ac:dyDescent="0.25">
      <c r="A369" s="2" t="s">
        <v>137</v>
      </c>
      <c r="B369" s="11" t="s">
        <v>1075</v>
      </c>
      <c r="C369" s="75" t="s">
        <v>1145</v>
      </c>
      <c r="D369" s="76" t="s">
        <v>1146</v>
      </c>
      <c r="E369" s="77" t="s">
        <v>4</v>
      </c>
      <c r="F369" s="78">
        <v>2125</v>
      </c>
      <c r="G369" s="324"/>
      <c r="H369" s="3">
        <f t="shared" si="9"/>
        <v>0</v>
      </c>
      <c r="I369" s="79" t="e">
        <f>H369/$G$455</f>
        <v>#DIV/0!</v>
      </c>
      <c r="L369" s="73"/>
    </row>
    <row r="370" spans="1:166" ht="30" outlineLevel="1" x14ac:dyDescent="0.25">
      <c r="A370" s="2" t="s">
        <v>138</v>
      </c>
      <c r="B370" s="11" t="s">
        <v>1075</v>
      </c>
      <c r="C370" s="75" t="s">
        <v>168</v>
      </c>
      <c r="D370" s="76" t="s">
        <v>1148</v>
      </c>
      <c r="E370" s="77" t="s">
        <v>4</v>
      </c>
      <c r="F370" s="78">
        <v>2125</v>
      </c>
      <c r="G370" s="324"/>
      <c r="H370" s="3">
        <f t="shared" si="9"/>
        <v>0</v>
      </c>
      <c r="I370" s="79" t="e">
        <f>H370/$G$455</f>
        <v>#DIV/0!</v>
      </c>
      <c r="L370" s="73"/>
    </row>
    <row r="371" spans="1:166" ht="30" outlineLevel="1" x14ac:dyDescent="0.25">
      <c r="A371" s="2" t="s">
        <v>365</v>
      </c>
      <c r="B371" s="11" t="s">
        <v>1075</v>
      </c>
      <c r="C371" s="75" t="s">
        <v>171</v>
      </c>
      <c r="D371" s="76" t="s">
        <v>1153</v>
      </c>
      <c r="E371" s="77" t="s">
        <v>4</v>
      </c>
      <c r="F371" s="78">
        <v>750</v>
      </c>
      <c r="G371" s="324"/>
      <c r="H371" s="3">
        <f t="shared" si="9"/>
        <v>0</v>
      </c>
      <c r="I371" s="79" t="e">
        <f>H371/$G$455</f>
        <v>#DIV/0!</v>
      </c>
      <c r="L371" s="73"/>
    </row>
    <row r="372" spans="1:166" ht="30.75" outlineLevel="1" thickBot="1" x14ac:dyDescent="0.3">
      <c r="A372" s="2" t="s">
        <v>492</v>
      </c>
      <c r="B372" s="11" t="s">
        <v>1075</v>
      </c>
      <c r="C372" s="75" t="s">
        <v>170</v>
      </c>
      <c r="D372" s="76" t="s">
        <v>1152</v>
      </c>
      <c r="E372" s="77" t="s">
        <v>5</v>
      </c>
      <c r="F372" s="78">
        <v>1250</v>
      </c>
      <c r="G372" s="324"/>
      <c r="H372" s="3">
        <f t="shared" si="9"/>
        <v>0</v>
      </c>
      <c r="I372" s="79" t="e">
        <f>H372/$G$455</f>
        <v>#DIV/0!</v>
      </c>
      <c r="L372" s="73"/>
    </row>
    <row r="373" spans="1:166" s="131" customFormat="1" ht="20.25" customHeight="1" outlineLevel="1" x14ac:dyDescent="0.25">
      <c r="A373" s="370" t="s">
        <v>192</v>
      </c>
      <c r="B373" s="340"/>
      <c r="C373" s="340"/>
      <c r="D373" s="134" t="s">
        <v>187</v>
      </c>
      <c r="E373" s="69">
        <f>SUM(H374:H378)</f>
        <v>0</v>
      </c>
      <c r="F373" s="70"/>
      <c r="G373" s="70"/>
      <c r="H373" s="71"/>
      <c r="I373" s="72" t="e">
        <f>E373/$G$455</f>
        <v>#DIV/0!</v>
      </c>
      <c r="J373" s="27"/>
      <c r="K373" s="27"/>
      <c r="L373" s="73"/>
      <c r="M373" s="124"/>
      <c r="N373" s="125"/>
      <c r="O373" s="126"/>
      <c r="P373" s="127"/>
      <c r="Q373" s="128"/>
      <c r="R373" s="129"/>
      <c r="S373" s="130"/>
      <c r="T373" s="127"/>
      <c r="U373" s="124"/>
      <c r="V373" s="125"/>
      <c r="W373" s="126"/>
      <c r="X373" s="127"/>
      <c r="Y373" s="128"/>
      <c r="Z373" s="129"/>
      <c r="AA373" s="130"/>
      <c r="AB373" s="127"/>
      <c r="AC373" s="124"/>
      <c r="AD373" s="125"/>
      <c r="AE373" s="126"/>
      <c r="AF373" s="127"/>
      <c r="AG373" s="128"/>
      <c r="AH373" s="129"/>
      <c r="AI373" s="130"/>
      <c r="AJ373" s="127"/>
      <c r="AK373" s="124"/>
      <c r="AL373" s="125"/>
      <c r="AM373" s="126"/>
      <c r="AN373" s="127"/>
      <c r="AO373" s="128"/>
      <c r="AP373" s="129"/>
      <c r="AQ373" s="130"/>
      <c r="AR373" s="127"/>
      <c r="AS373" s="124"/>
      <c r="AT373" s="125"/>
      <c r="AU373" s="126"/>
      <c r="AV373" s="127"/>
      <c r="AW373" s="128"/>
      <c r="AX373" s="129"/>
      <c r="AY373" s="130"/>
      <c r="AZ373" s="127"/>
      <c r="BA373" s="124"/>
      <c r="BB373" s="125"/>
      <c r="BC373" s="126"/>
      <c r="BD373" s="127"/>
      <c r="BE373" s="128"/>
      <c r="BF373" s="129"/>
      <c r="BG373" s="130"/>
      <c r="BH373" s="127"/>
      <c r="BI373" s="124"/>
      <c r="BJ373" s="125"/>
      <c r="BK373" s="126"/>
      <c r="BL373" s="127"/>
      <c r="BM373" s="128"/>
      <c r="BN373" s="129"/>
      <c r="BO373" s="130"/>
      <c r="BP373" s="127"/>
      <c r="BQ373" s="124"/>
      <c r="BR373" s="125"/>
      <c r="BS373" s="126"/>
      <c r="BT373" s="127"/>
      <c r="BU373" s="128"/>
      <c r="BV373" s="129"/>
      <c r="BW373" s="130"/>
      <c r="BX373" s="127"/>
      <c r="BY373" s="124"/>
      <c r="BZ373" s="125"/>
      <c r="CA373" s="126"/>
      <c r="CB373" s="127"/>
      <c r="CC373" s="128"/>
      <c r="CD373" s="129"/>
      <c r="CE373" s="130"/>
      <c r="CF373" s="127"/>
      <c r="CG373" s="124"/>
      <c r="CH373" s="125"/>
      <c r="CI373" s="126"/>
      <c r="CJ373" s="127"/>
      <c r="CK373" s="128"/>
      <c r="CL373" s="129"/>
      <c r="CM373" s="130"/>
      <c r="CN373" s="127"/>
      <c r="CO373" s="124"/>
      <c r="CP373" s="125"/>
      <c r="CQ373" s="126"/>
      <c r="CR373" s="127"/>
      <c r="CS373" s="128"/>
      <c r="CT373" s="129"/>
      <c r="CU373" s="130"/>
      <c r="CV373" s="127"/>
      <c r="CW373" s="124"/>
      <c r="CX373" s="125"/>
      <c r="CY373" s="126"/>
      <c r="CZ373" s="127"/>
      <c r="DA373" s="128"/>
      <c r="DB373" s="129"/>
      <c r="DC373" s="130"/>
      <c r="DD373" s="127"/>
      <c r="DE373" s="124"/>
      <c r="DF373" s="125"/>
      <c r="DG373" s="126"/>
      <c r="DH373" s="127"/>
      <c r="DI373" s="128"/>
      <c r="DJ373" s="129"/>
      <c r="DK373" s="130"/>
      <c r="DL373" s="127"/>
      <c r="DM373" s="124"/>
      <c r="DN373" s="125"/>
      <c r="DO373" s="126"/>
      <c r="DP373" s="127"/>
      <c r="DQ373" s="128"/>
      <c r="DR373" s="129"/>
      <c r="DS373" s="130"/>
      <c r="DT373" s="127"/>
      <c r="DU373" s="124"/>
      <c r="DV373" s="125"/>
      <c r="DW373" s="126"/>
      <c r="DX373" s="127"/>
      <c r="DY373" s="128"/>
      <c r="DZ373" s="129"/>
      <c r="EA373" s="130"/>
      <c r="EB373" s="127"/>
      <c r="EC373" s="124"/>
      <c r="ED373" s="125"/>
      <c r="EE373" s="126"/>
      <c r="EF373" s="127"/>
      <c r="EG373" s="128"/>
      <c r="EH373" s="129"/>
      <c r="EI373" s="130"/>
      <c r="EJ373" s="127"/>
      <c r="EK373" s="124"/>
      <c r="EL373" s="125"/>
      <c r="EM373" s="126"/>
      <c r="EN373" s="127"/>
      <c r="EO373" s="128"/>
      <c r="EP373" s="129"/>
      <c r="EQ373" s="130"/>
      <c r="ER373" s="127"/>
      <c r="ES373" s="124"/>
      <c r="ET373" s="125"/>
      <c r="EU373" s="126"/>
      <c r="EV373" s="127"/>
      <c r="EW373" s="128"/>
      <c r="EX373" s="129"/>
      <c r="EY373" s="130"/>
      <c r="EZ373" s="127"/>
      <c r="FA373" s="124"/>
      <c r="FB373" s="125"/>
      <c r="FC373" s="126"/>
      <c r="FD373" s="127"/>
      <c r="FE373" s="128"/>
      <c r="FF373" s="129"/>
      <c r="FG373" s="130"/>
      <c r="FH373" s="127"/>
      <c r="FI373" s="124"/>
      <c r="FJ373" s="129"/>
    </row>
    <row r="374" spans="1:166" outlineLevel="1" x14ac:dyDescent="0.25">
      <c r="A374" s="2" t="s">
        <v>188</v>
      </c>
      <c r="B374" s="20" t="s">
        <v>208</v>
      </c>
      <c r="C374" s="141"/>
      <c r="D374" s="76" t="s">
        <v>1223</v>
      </c>
      <c r="E374" s="77" t="s">
        <v>5</v>
      </c>
      <c r="F374" s="78">
        <v>50</v>
      </c>
      <c r="G374" s="324"/>
      <c r="H374" s="3">
        <f t="shared" si="9"/>
        <v>0</v>
      </c>
      <c r="I374" s="79" t="e">
        <f>H374/$G$455</f>
        <v>#DIV/0!</v>
      </c>
      <c r="L374" s="73"/>
    </row>
    <row r="375" spans="1:166" outlineLevel="1" x14ac:dyDescent="0.25">
      <c r="A375" s="2" t="s">
        <v>189</v>
      </c>
      <c r="B375" s="11" t="s">
        <v>1207</v>
      </c>
      <c r="C375" s="75" t="s">
        <v>1043</v>
      </c>
      <c r="D375" s="76" t="s">
        <v>1044</v>
      </c>
      <c r="E375" s="77" t="s">
        <v>5</v>
      </c>
      <c r="F375" s="78">
        <v>5000</v>
      </c>
      <c r="G375" s="324"/>
      <c r="H375" s="3">
        <f t="shared" si="9"/>
        <v>0</v>
      </c>
      <c r="I375" s="79" t="e">
        <f>H375/$G$455</f>
        <v>#DIV/0!</v>
      </c>
      <c r="L375" s="73"/>
    </row>
    <row r="376" spans="1:166" outlineLevel="1" x14ac:dyDescent="0.2">
      <c r="A376" s="2" t="s">
        <v>191</v>
      </c>
      <c r="B376" s="74" t="s">
        <v>1210</v>
      </c>
      <c r="C376" s="75">
        <v>120145</v>
      </c>
      <c r="D376" s="76" t="s">
        <v>1100</v>
      </c>
      <c r="E376" s="77" t="s">
        <v>5</v>
      </c>
      <c r="F376" s="78">
        <v>3000</v>
      </c>
      <c r="G376" s="324"/>
      <c r="H376" s="3">
        <f t="shared" si="9"/>
        <v>0</v>
      </c>
      <c r="I376" s="79" t="e">
        <f>H376/$G$455</f>
        <v>#DIV/0!</v>
      </c>
      <c r="L376" s="73"/>
    </row>
    <row r="377" spans="1:166" outlineLevel="1" x14ac:dyDescent="0.25">
      <c r="A377" s="2" t="s">
        <v>435</v>
      </c>
      <c r="B377" s="11" t="s">
        <v>1075</v>
      </c>
      <c r="C377" s="75" t="s">
        <v>172</v>
      </c>
      <c r="D377" s="76" t="s">
        <v>1154</v>
      </c>
      <c r="E377" s="77" t="s">
        <v>5</v>
      </c>
      <c r="F377" s="78">
        <v>2500</v>
      </c>
      <c r="G377" s="324"/>
      <c r="H377" s="3">
        <f t="shared" si="9"/>
        <v>0</v>
      </c>
      <c r="I377" s="79" t="e">
        <f>H377/$G$455</f>
        <v>#DIV/0!</v>
      </c>
      <c r="L377" s="73"/>
    </row>
    <row r="378" spans="1:166" ht="15.75" outlineLevel="1" thickBot="1" x14ac:dyDescent="0.3">
      <c r="A378" s="2" t="s">
        <v>493</v>
      </c>
      <c r="B378" s="11" t="s">
        <v>1075</v>
      </c>
      <c r="C378" s="75" t="s">
        <v>1155</v>
      </c>
      <c r="D378" s="76" t="s">
        <v>1156</v>
      </c>
      <c r="E378" s="82" t="s">
        <v>5</v>
      </c>
      <c r="F378" s="140">
        <v>500</v>
      </c>
      <c r="G378" s="326"/>
      <c r="H378" s="18">
        <f t="shared" si="9"/>
        <v>0</v>
      </c>
      <c r="I378" s="84" t="e">
        <f>H378/$G$455</f>
        <v>#DIV/0!</v>
      </c>
      <c r="L378" s="73"/>
    </row>
    <row r="379" spans="1:166" s="67" customFormat="1" ht="20.25" customHeight="1" thickBot="1" x14ac:dyDescent="0.3">
      <c r="A379" s="85">
        <v>8</v>
      </c>
      <c r="B379" s="86"/>
      <c r="C379" s="87"/>
      <c r="D379" s="88" t="s">
        <v>8</v>
      </c>
      <c r="E379" s="89">
        <f>E380</f>
        <v>0</v>
      </c>
      <c r="F379" s="100"/>
      <c r="G379" s="100"/>
      <c r="H379" s="100"/>
      <c r="I379" s="66" t="e">
        <f>E379/$G$455</f>
        <v>#DIV/0!</v>
      </c>
      <c r="J379" s="27"/>
      <c r="K379" s="27"/>
      <c r="L379" s="73"/>
    </row>
    <row r="380" spans="1:166" ht="20.25" customHeight="1" outlineLevel="1" x14ac:dyDescent="0.25">
      <c r="A380" s="346" t="s">
        <v>123</v>
      </c>
      <c r="B380" s="345"/>
      <c r="C380" s="345"/>
      <c r="D380" s="90" t="s">
        <v>8</v>
      </c>
      <c r="E380" s="69">
        <f>SUM(H381:H409)</f>
        <v>0</v>
      </c>
      <c r="F380" s="70"/>
      <c r="G380" s="70"/>
      <c r="H380" s="71"/>
      <c r="I380" s="72" t="e">
        <f>E380/$G$455</f>
        <v>#DIV/0!</v>
      </c>
      <c r="L380" s="73"/>
    </row>
    <row r="381" spans="1:166" ht="30" outlineLevel="1" x14ac:dyDescent="0.25">
      <c r="A381" s="2" t="s">
        <v>436</v>
      </c>
      <c r="B381" s="11" t="s">
        <v>1207</v>
      </c>
      <c r="C381" s="75" t="s">
        <v>508</v>
      </c>
      <c r="D381" s="76" t="s">
        <v>509</v>
      </c>
      <c r="E381" s="77" t="s">
        <v>5</v>
      </c>
      <c r="F381" s="78">
        <v>500</v>
      </c>
      <c r="G381" s="324"/>
      <c r="H381" s="3">
        <f t="shared" ref="H381:H409" si="10">ROUND(F381*G381,2)</f>
        <v>0</v>
      </c>
      <c r="I381" s="79" t="e">
        <f>H381/$G$455</f>
        <v>#DIV/0!</v>
      </c>
      <c r="L381" s="73"/>
    </row>
    <row r="382" spans="1:166" outlineLevel="1" x14ac:dyDescent="0.25">
      <c r="A382" s="2" t="s">
        <v>437</v>
      </c>
      <c r="B382" s="11" t="s">
        <v>1210</v>
      </c>
      <c r="C382" s="75" t="s">
        <v>1218</v>
      </c>
      <c r="D382" s="76" t="s">
        <v>1087</v>
      </c>
      <c r="E382" s="77" t="s">
        <v>4</v>
      </c>
      <c r="F382" s="78">
        <v>100</v>
      </c>
      <c r="G382" s="324"/>
      <c r="H382" s="3">
        <f t="shared" si="10"/>
        <v>0</v>
      </c>
      <c r="I382" s="79" t="e">
        <f>H382/$G$455</f>
        <v>#DIV/0!</v>
      </c>
      <c r="L382" s="73"/>
    </row>
    <row r="383" spans="1:166" ht="30" outlineLevel="1" x14ac:dyDescent="0.25">
      <c r="A383" s="2" t="s">
        <v>438</v>
      </c>
      <c r="B383" s="11" t="s">
        <v>1207</v>
      </c>
      <c r="C383" s="75" t="s">
        <v>520</v>
      </c>
      <c r="D383" s="76" t="s">
        <v>521</v>
      </c>
      <c r="E383" s="77" t="s">
        <v>5</v>
      </c>
      <c r="F383" s="78">
        <v>300</v>
      </c>
      <c r="G383" s="324"/>
      <c r="H383" s="3">
        <f t="shared" si="10"/>
        <v>0</v>
      </c>
      <c r="I383" s="79" t="e">
        <f>H383/$G$455</f>
        <v>#DIV/0!</v>
      </c>
      <c r="L383" s="73"/>
    </row>
    <row r="384" spans="1:166" ht="30" outlineLevel="1" x14ac:dyDescent="0.25">
      <c r="A384" s="2" t="s">
        <v>439</v>
      </c>
      <c r="B384" s="11" t="s">
        <v>1075</v>
      </c>
      <c r="C384" s="75" t="s">
        <v>164</v>
      </c>
      <c r="D384" s="76" t="s">
        <v>1140</v>
      </c>
      <c r="E384" s="77" t="s">
        <v>5</v>
      </c>
      <c r="F384" s="78">
        <v>100</v>
      </c>
      <c r="G384" s="324"/>
      <c r="H384" s="3">
        <f t="shared" si="10"/>
        <v>0</v>
      </c>
      <c r="I384" s="79" t="e">
        <f>H384/$G$455</f>
        <v>#DIV/0!</v>
      </c>
      <c r="L384" s="73"/>
    </row>
    <row r="385" spans="1:12" ht="30" outlineLevel="1" x14ac:dyDescent="0.25">
      <c r="A385" s="2" t="s">
        <v>440</v>
      </c>
      <c r="B385" s="11" t="s">
        <v>1075</v>
      </c>
      <c r="C385" s="75" t="s">
        <v>162</v>
      </c>
      <c r="D385" s="76" t="s">
        <v>1138</v>
      </c>
      <c r="E385" s="77" t="s">
        <v>4</v>
      </c>
      <c r="F385" s="78">
        <v>75</v>
      </c>
      <c r="G385" s="324"/>
      <c r="H385" s="3">
        <f t="shared" si="10"/>
        <v>0</v>
      </c>
      <c r="I385" s="79" t="e">
        <f>H385/$G$455</f>
        <v>#DIV/0!</v>
      </c>
      <c r="L385" s="73"/>
    </row>
    <row r="386" spans="1:12" ht="30" outlineLevel="1" x14ac:dyDescent="0.25">
      <c r="A386" s="2" t="s">
        <v>441</v>
      </c>
      <c r="B386" s="11" t="s">
        <v>1075</v>
      </c>
      <c r="C386" s="75" t="s">
        <v>163</v>
      </c>
      <c r="D386" s="76" t="s">
        <v>1139</v>
      </c>
      <c r="E386" s="77" t="s">
        <v>4</v>
      </c>
      <c r="F386" s="78">
        <v>75</v>
      </c>
      <c r="G386" s="324"/>
      <c r="H386" s="3">
        <f t="shared" si="10"/>
        <v>0</v>
      </c>
      <c r="I386" s="79" t="e">
        <f>H386/$G$455</f>
        <v>#DIV/0!</v>
      </c>
      <c r="L386" s="73"/>
    </row>
    <row r="387" spans="1:12" outlineLevel="1" x14ac:dyDescent="0.25">
      <c r="A387" s="2" t="s">
        <v>442</v>
      </c>
      <c r="B387" s="11" t="s">
        <v>1075</v>
      </c>
      <c r="C387" s="75" t="s">
        <v>160</v>
      </c>
      <c r="D387" s="76" t="s">
        <v>1136</v>
      </c>
      <c r="E387" s="77" t="s">
        <v>5</v>
      </c>
      <c r="F387" s="78">
        <v>937.5</v>
      </c>
      <c r="G387" s="324"/>
      <c r="H387" s="3">
        <f t="shared" si="10"/>
        <v>0</v>
      </c>
      <c r="I387" s="79" t="e">
        <f>H387/$G$455</f>
        <v>#DIV/0!</v>
      </c>
      <c r="L387" s="73"/>
    </row>
    <row r="388" spans="1:12" outlineLevel="1" x14ac:dyDescent="0.25">
      <c r="A388" s="2" t="s">
        <v>443</v>
      </c>
      <c r="B388" s="11" t="s">
        <v>1075</v>
      </c>
      <c r="C388" s="75" t="s">
        <v>158</v>
      </c>
      <c r="D388" s="76" t="s">
        <v>1134</v>
      </c>
      <c r="E388" s="77" t="s">
        <v>5</v>
      </c>
      <c r="F388" s="78">
        <v>937.5</v>
      </c>
      <c r="G388" s="324"/>
      <c r="H388" s="3">
        <f t="shared" si="10"/>
        <v>0</v>
      </c>
      <c r="I388" s="79" t="e">
        <f>H388/$G$455</f>
        <v>#DIV/0!</v>
      </c>
      <c r="L388" s="73"/>
    </row>
    <row r="389" spans="1:12" ht="30" outlineLevel="1" x14ac:dyDescent="0.25">
      <c r="A389" s="2" t="s">
        <v>444</v>
      </c>
      <c r="B389" s="11" t="s">
        <v>1207</v>
      </c>
      <c r="C389" s="75" t="s">
        <v>510</v>
      </c>
      <c r="D389" s="76" t="s">
        <v>511</v>
      </c>
      <c r="E389" s="77" t="s">
        <v>5</v>
      </c>
      <c r="F389" s="78">
        <v>200</v>
      </c>
      <c r="G389" s="324"/>
      <c r="H389" s="3">
        <f t="shared" si="10"/>
        <v>0</v>
      </c>
      <c r="I389" s="79" t="e">
        <f>H389/$G$455</f>
        <v>#DIV/0!</v>
      </c>
      <c r="L389" s="73"/>
    </row>
    <row r="390" spans="1:12" ht="30" outlineLevel="1" x14ac:dyDescent="0.25">
      <c r="A390" s="2" t="s">
        <v>445</v>
      </c>
      <c r="B390" s="11" t="s">
        <v>1207</v>
      </c>
      <c r="C390" s="75" t="s">
        <v>512</v>
      </c>
      <c r="D390" s="76" t="s">
        <v>513</v>
      </c>
      <c r="E390" s="77" t="s">
        <v>5</v>
      </c>
      <c r="F390" s="78">
        <v>150</v>
      </c>
      <c r="G390" s="324"/>
      <c r="H390" s="3">
        <f t="shared" si="10"/>
        <v>0</v>
      </c>
      <c r="I390" s="79" t="e">
        <f>H390/$G$455</f>
        <v>#DIV/0!</v>
      </c>
      <c r="L390" s="73"/>
    </row>
    <row r="391" spans="1:12" ht="30" outlineLevel="1" x14ac:dyDescent="0.25">
      <c r="A391" s="7" t="s">
        <v>446</v>
      </c>
      <c r="B391" s="12" t="s">
        <v>1207</v>
      </c>
      <c r="C391" s="91" t="s">
        <v>514</v>
      </c>
      <c r="D391" s="92" t="s">
        <v>515</v>
      </c>
      <c r="E391" s="93" t="s">
        <v>5</v>
      </c>
      <c r="F391" s="94">
        <v>100</v>
      </c>
      <c r="G391" s="324"/>
      <c r="H391" s="3">
        <f t="shared" si="10"/>
        <v>0</v>
      </c>
      <c r="I391" s="79" t="e">
        <f>H391/$G$455</f>
        <v>#DIV/0!</v>
      </c>
      <c r="L391" s="73"/>
    </row>
    <row r="392" spans="1:12" ht="30" outlineLevel="1" x14ac:dyDescent="0.25">
      <c r="A392" s="8" t="s">
        <v>447</v>
      </c>
      <c r="B392" s="13" t="s">
        <v>1207</v>
      </c>
      <c r="C392" s="95" t="s">
        <v>516</v>
      </c>
      <c r="D392" s="96" t="s">
        <v>517</v>
      </c>
      <c r="E392" s="97" t="s">
        <v>5</v>
      </c>
      <c r="F392" s="98">
        <v>200</v>
      </c>
      <c r="G392" s="324"/>
      <c r="H392" s="3">
        <f t="shared" si="10"/>
        <v>0</v>
      </c>
      <c r="I392" s="79" t="e">
        <f>H392/$G$455</f>
        <v>#DIV/0!</v>
      </c>
      <c r="L392" s="73"/>
    </row>
    <row r="393" spans="1:12" ht="45" outlineLevel="1" x14ac:dyDescent="0.25">
      <c r="A393" s="2" t="s">
        <v>448</v>
      </c>
      <c r="B393" s="11" t="s">
        <v>1207</v>
      </c>
      <c r="C393" s="75" t="s">
        <v>518</v>
      </c>
      <c r="D393" s="76" t="s">
        <v>519</v>
      </c>
      <c r="E393" s="77" t="s">
        <v>5</v>
      </c>
      <c r="F393" s="78">
        <v>150</v>
      </c>
      <c r="G393" s="324"/>
      <c r="H393" s="3">
        <f t="shared" si="10"/>
        <v>0</v>
      </c>
      <c r="I393" s="79" t="e">
        <f>H393/$G$455</f>
        <v>#DIV/0!</v>
      </c>
      <c r="L393" s="73"/>
    </row>
    <row r="394" spans="1:12" outlineLevel="1" x14ac:dyDescent="0.25">
      <c r="A394" s="2" t="s">
        <v>449</v>
      </c>
      <c r="B394" s="11" t="s">
        <v>1075</v>
      </c>
      <c r="C394" s="75" t="s">
        <v>151</v>
      </c>
      <c r="D394" s="76" t="s">
        <v>1127</v>
      </c>
      <c r="E394" s="77" t="s">
        <v>5</v>
      </c>
      <c r="F394" s="78">
        <v>50</v>
      </c>
      <c r="G394" s="324"/>
      <c r="H394" s="3">
        <f t="shared" si="10"/>
        <v>0</v>
      </c>
      <c r="I394" s="79" t="e">
        <f>H394/$G$455</f>
        <v>#DIV/0!</v>
      </c>
      <c r="L394" s="73"/>
    </row>
    <row r="395" spans="1:12" outlineLevel="1" x14ac:dyDescent="0.25">
      <c r="A395" s="2" t="s">
        <v>450</v>
      </c>
      <c r="B395" s="11" t="s">
        <v>1075</v>
      </c>
      <c r="C395" s="75" t="s">
        <v>152</v>
      </c>
      <c r="D395" s="76" t="s">
        <v>1128</v>
      </c>
      <c r="E395" s="77" t="s">
        <v>5</v>
      </c>
      <c r="F395" s="78">
        <v>50</v>
      </c>
      <c r="G395" s="324"/>
      <c r="H395" s="3">
        <f t="shared" si="10"/>
        <v>0</v>
      </c>
      <c r="I395" s="79" t="e">
        <f>H395/$G$455</f>
        <v>#DIV/0!</v>
      </c>
      <c r="L395" s="73"/>
    </row>
    <row r="396" spans="1:12" outlineLevel="1" x14ac:dyDescent="0.25">
      <c r="A396" s="2" t="s">
        <v>451</v>
      </c>
      <c r="B396" s="11" t="s">
        <v>1075</v>
      </c>
      <c r="C396" s="75" t="s">
        <v>153</v>
      </c>
      <c r="D396" s="76" t="s">
        <v>1129</v>
      </c>
      <c r="E396" s="77" t="s">
        <v>5</v>
      </c>
      <c r="F396" s="78">
        <v>50</v>
      </c>
      <c r="G396" s="324"/>
      <c r="H396" s="3">
        <f t="shared" si="10"/>
        <v>0</v>
      </c>
      <c r="I396" s="79" t="e">
        <f>H396/$G$455</f>
        <v>#DIV/0!</v>
      </c>
      <c r="L396" s="73"/>
    </row>
    <row r="397" spans="1:12" outlineLevel="1" x14ac:dyDescent="0.25">
      <c r="A397" s="2" t="s">
        <v>452</v>
      </c>
      <c r="B397" s="11" t="s">
        <v>1075</v>
      </c>
      <c r="C397" s="75" t="s">
        <v>154</v>
      </c>
      <c r="D397" s="76" t="s">
        <v>1130</v>
      </c>
      <c r="E397" s="77" t="s">
        <v>5</v>
      </c>
      <c r="F397" s="78">
        <v>50</v>
      </c>
      <c r="G397" s="324"/>
      <c r="H397" s="3">
        <f t="shared" si="10"/>
        <v>0</v>
      </c>
      <c r="I397" s="79" t="e">
        <f>H397/$G$455</f>
        <v>#DIV/0!</v>
      </c>
      <c r="L397" s="73"/>
    </row>
    <row r="398" spans="1:12" outlineLevel="1" x14ac:dyDescent="0.25">
      <c r="A398" s="2" t="s">
        <v>453</v>
      </c>
      <c r="B398" s="11" t="s">
        <v>1075</v>
      </c>
      <c r="C398" s="75" t="s">
        <v>165</v>
      </c>
      <c r="D398" s="76" t="s">
        <v>1141</v>
      </c>
      <c r="E398" s="77" t="s">
        <v>5</v>
      </c>
      <c r="F398" s="78">
        <v>300</v>
      </c>
      <c r="G398" s="324"/>
      <c r="H398" s="3">
        <f t="shared" si="10"/>
        <v>0</v>
      </c>
      <c r="I398" s="79" t="e">
        <f>H398/$G$455</f>
        <v>#DIV/0!</v>
      </c>
      <c r="L398" s="73"/>
    </row>
    <row r="399" spans="1:12" outlineLevel="1" x14ac:dyDescent="0.25">
      <c r="A399" s="2" t="s">
        <v>454</v>
      </c>
      <c r="B399" s="11" t="s">
        <v>1075</v>
      </c>
      <c r="C399" s="75" t="s">
        <v>166</v>
      </c>
      <c r="D399" s="76" t="s">
        <v>1142</v>
      </c>
      <c r="E399" s="77" t="s">
        <v>5</v>
      </c>
      <c r="F399" s="78">
        <v>300</v>
      </c>
      <c r="G399" s="324"/>
      <c r="H399" s="3">
        <f t="shared" si="10"/>
        <v>0</v>
      </c>
      <c r="I399" s="79" t="e">
        <f>H399/$G$455</f>
        <v>#DIV/0!</v>
      </c>
      <c r="L399" s="73"/>
    </row>
    <row r="400" spans="1:12" outlineLevel="1" x14ac:dyDescent="0.25">
      <c r="A400" s="2" t="s">
        <v>455</v>
      </c>
      <c r="B400" s="11" t="s">
        <v>1075</v>
      </c>
      <c r="C400" s="75" t="s">
        <v>159</v>
      </c>
      <c r="D400" s="76" t="s">
        <v>1135</v>
      </c>
      <c r="E400" s="77" t="s">
        <v>5</v>
      </c>
      <c r="F400" s="78">
        <v>1000</v>
      </c>
      <c r="G400" s="324"/>
      <c r="H400" s="3">
        <f t="shared" si="10"/>
        <v>0</v>
      </c>
      <c r="I400" s="79" t="e">
        <f>H400/$G$455</f>
        <v>#DIV/0!</v>
      </c>
      <c r="L400" s="73"/>
    </row>
    <row r="401" spans="1:12" outlineLevel="1" x14ac:dyDescent="0.25">
      <c r="A401" s="2" t="s">
        <v>456</v>
      </c>
      <c r="B401" s="11" t="s">
        <v>1075</v>
      </c>
      <c r="C401" s="75" t="s">
        <v>161</v>
      </c>
      <c r="D401" s="76" t="s">
        <v>1137</v>
      </c>
      <c r="E401" s="77" t="s">
        <v>4</v>
      </c>
      <c r="F401" s="78">
        <v>100</v>
      </c>
      <c r="G401" s="324"/>
      <c r="H401" s="3">
        <f t="shared" si="10"/>
        <v>0</v>
      </c>
      <c r="I401" s="79" t="e">
        <f>H401/$G$455</f>
        <v>#DIV/0!</v>
      </c>
      <c r="L401" s="73"/>
    </row>
    <row r="402" spans="1:12" ht="30" outlineLevel="1" x14ac:dyDescent="0.25">
      <c r="A402" s="2" t="s">
        <v>457</v>
      </c>
      <c r="B402" s="11" t="s">
        <v>1207</v>
      </c>
      <c r="C402" s="75" t="s">
        <v>522</v>
      </c>
      <c r="D402" s="76" t="s">
        <v>523</v>
      </c>
      <c r="E402" s="77" t="s">
        <v>4</v>
      </c>
      <c r="F402" s="78">
        <v>50</v>
      </c>
      <c r="G402" s="324"/>
      <c r="H402" s="3">
        <f t="shared" si="10"/>
        <v>0</v>
      </c>
      <c r="I402" s="79" t="e">
        <f>H402/$G$455</f>
        <v>#DIV/0!</v>
      </c>
      <c r="L402" s="73"/>
    </row>
    <row r="403" spans="1:12" outlineLevel="1" x14ac:dyDescent="0.25">
      <c r="A403" s="2" t="s">
        <v>458</v>
      </c>
      <c r="B403" s="11" t="s">
        <v>1075</v>
      </c>
      <c r="C403" s="75" t="s">
        <v>155</v>
      </c>
      <c r="D403" s="76" t="s">
        <v>1131</v>
      </c>
      <c r="E403" s="77" t="s">
        <v>5</v>
      </c>
      <c r="F403" s="78">
        <v>200</v>
      </c>
      <c r="G403" s="324"/>
      <c r="H403" s="3">
        <f t="shared" si="10"/>
        <v>0</v>
      </c>
      <c r="I403" s="79" t="e">
        <f>H403/$G$455</f>
        <v>#DIV/0!</v>
      </c>
      <c r="L403" s="73"/>
    </row>
    <row r="404" spans="1:12" outlineLevel="1" x14ac:dyDescent="0.25">
      <c r="A404" s="2" t="s">
        <v>459</v>
      </c>
      <c r="B404" s="11" t="s">
        <v>1075</v>
      </c>
      <c r="C404" s="75" t="s">
        <v>156</v>
      </c>
      <c r="D404" s="76" t="s">
        <v>1132</v>
      </c>
      <c r="E404" s="77" t="s">
        <v>5</v>
      </c>
      <c r="F404" s="78">
        <v>150</v>
      </c>
      <c r="G404" s="324"/>
      <c r="H404" s="3">
        <f t="shared" si="10"/>
        <v>0</v>
      </c>
      <c r="I404" s="79" t="e">
        <f>H404/$G$455</f>
        <v>#DIV/0!</v>
      </c>
      <c r="L404" s="73"/>
    </row>
    <row r="405" spans="1:12" outlineLevel="1" x14ac:dyDescent="0.25">
      <c r="A405" s="2" t="s">
        <v>460</v>
      </c>
      <c r="B405" s="11" t="s">
        <v>1075</v>
      </c>
      <c r="C405" s="75" t="s">
        <v>157</v>
      </c>
      <c r="D405" s="76" t="s">
        <v>1133</v>
      </c>
      <c r="E405" s="77" t="s">
        <v>5</v>
      </c>
      <c r="F405" s="78">
        <v>150</v>
      </c>
      <c r="G405" s="324"/>
      <c r="H405" s="3">
        <f t="shared" si="10"/>
        <v>0</v>
      </c>
      <c r="I405" s="79" t="e">
        <f>H405/$G$455</f>
        <v>#DIV/0!</v>
      </c>
      <c r="L405" s="73"/>
    </row>
    <row r="406" spans="1:12" outlineLevel="1" x14ac:dyDescent="0.2">
      <c r="A406" s="2" t="s">
        <v>495</v>
      </c>
      <c r="B406" s="74" t="s">
        <v>1210</v>
      </c>
      <c r="C406" s="75">
        <v>107032</v>
      </c>
      <c r="D406" s="76" t="s">
        <v>1099</v>
      </c>
      <c r="E406" s="77" t="s">
        <v>4</v>
      </c>
      <c r="F406" s="78">
        <v>100</v>
      </c>
      <c r="G406" s="324"/>
      <c r="H406" s="3">
        <f t="shared" si="10"/>
        <v>0</v>
      </c>
      <c r="I406" s="79" t="e">
        <f>H406/$G$455</f>
        <v>#DIV/0!</v>
      </c>
      <c r="L406" s="73"/>
    </row>
    <row r="407" spans="1:12" ht="30" outlineLevel="1" x14ac:dyDescent="0.25">
      <c r="A407" s="2" t="s">
        <v>496</v>
      </c>
      <c r="B407" s="11" t="s">
        <v>1207</v>
      </c>
      <c r="C407" s="75" t="s">
        <v>526</v>
      </c>
      <c r="D407" s="76" t="s">
        <v>527</v>
      </c>
      <c r="E407" s="77" t="s">
        <v>4</v>
      </c>
      <c r="F407" s="78">
        <v>1500</v>
      </c>
      <c r="G407" s="324"/>
      <c r="H407" s="3">
        <f t="shared" si="10"/>
        <v>0</v>
      </c>
      <c r="I407" s="79" t="e">
        <f>H407/$G$455</f>
        <v>#DIV/0!</v>
      </c>
      <c r="L407" s="73"/>
    </row>
    <row r="408" spans="1:12" outlineLevel="1" x14ac:dyDescent="0.2">
      <c r="A408" s="2" t="s">
        <v>497</v>
      </c>
      <c r="B408" s="74" t="s">
        <v>1210</v>
      </c>
      <c r="C408" s="75">
        <v>101132</v>
      </c>
      <c r="D408" s="76" t="s">
        <v>1093</v>
      </c>
      <c r="E408" s="77" t="s">
        <v>4</v>
      </c>
      <c r="F408" s="78">
        <v>1500</v>
      </c>
      <c r="G408" s="324"/>
      <c r="H408" s="3">
        <f t="shared" si="10"/>
        <v>0</v>
      </c>
      <c r="I408" s="79" t="e">
        <f>H408/$G$455</f>
        <v>#DIV/0!</v>
      </c>
      <c r="L408" s="73"/>
    </row>
    <row r="409" spans="1:12" ht="30.75" outlineLevel="1" thickBot="1" x14ac:dyDescent="0.3">
      <c r="A409" s="2" t="s">
        <v>498</v>
      </c>
      <c r="B409" s="11" t="s">
        <v>1207</v>
      </c>
      <c r="C409" s="75" t="s">
        <v>524</v>
      </c>
      <c r="D409" s="76" t="s">
        <v>525</v>
      </c>
      <c r="E409" s="109" t="s">
        <v>4</v>
      </c>
      <c r="F409" s="83">
        <v>20</v>
      </c>
      <c r="G409" s="325"/>
      <c r="H409" s="17">
        <f t="shared" si="10"/>
        <v>0</v>
      </c>
      <c r="I409" s="99" t="e">
        <f>H409/$G$455</f>
        <v>#DIV/0!</v>
      </c>
      <c r="L409" s="73"/>
    </row>
    <row r="410" spans="1:12" ht="15.75" outlineLevel="1" thickBot="1" x14ac:dyDescent="0.3">
      <c r="A410" s="61">
        <v>9</v>
      </c>
      <c r="B410" s="62"/>
      <c r="C410" s="132"/>
      <c r="D410" s="133" t="s">
        <v>1225</v>
      </c>
      <c r="E410" s="100">
        <f>SUM(E411,E415,E420,E426,E429,E432)</f>
        <v>0</v>
      </c>
      <c r="F410" s="89"/>
      <c r="G410" s="89"/>
      <c r="H410" s="89"/>
      <c r="I410" s="101" t="e">
        <f>E410/$G$455</f>
        <v>#DIV/0!</v>
      </c>
      <c r="L410" s="73"/>
    </row>
    <row r="411" spans="1:12" outlineLevel="1" x14ac:dyDescent="0.25">
      <c r="A411" s="339" t="s">
        <v>124</v>
      </c>
      <c r="B411" s="340"/>
      <c r="C411" s="340"/>
      <c r="D411" s="134" t="s">
        <v>25</v>
      </c>
      <c r="E411" s="69">
        <f>SUM(H412:H414)</f>
        <v>0</v>
      </c>
      <c r="F411" s="70"/>
      <c r="G411" s="70"/>
      <c r="H411" s="71"/>
      <c r="I411" s="72" t="e">
        <f>E411/$G$455</f>
        <v>#DIV/0!</v>
      </c>
      <c r="L411" s="73"/>
    </row>
    <row r="412" spans="1:12" outlineLevel="1" x14ac:dyDescent="0.25">
      <c r="A412" s="2" t="s">
        <v>125</v>
      </c>
      <c r="B412" s="75" t="s">
        <v>1210</v>
      </c>
      <c r="C412" s="11">
        <v>155003</v>
      </c>
      <c r="D412" s="76" t="s">
        <v>1264</v>
      </c>
      <c r="E412" s="77" t="s">
        <v>5</v>
      </c>
      <c r="F412" s="78">
        <v>7630.83</v>
      </c>
      <c r="G412" s="324"/>
      <c r="H412" s="22">
        <f t="shared" ref="H412:H419" si="11">ROUND(F412*G412,2)</f>
        <v>0</v>
      </c>
      <c r="I412" s="99" t="e">
        <f>H412/$G$455</f>
        <v>#DIV/0!</v>
      </c>
      <c r="L412" s="73"/>
    </row>
    <row r="413" spans="1:12" outlineLevel="1" x14ac:dyDescent="0.25">
      <c r="A413" s="2" t="s">
        <v>126</v>
      </c>
      <c r="B413" s="75" t="s">
        <v>1210</v>
      </c>
      <c r="C413" s="11">
        <v>155010</v>
      </c>
      <c r="D413" s="76" t="s">
        <v>1265</v>
      </c>
      <c r="E413" s="77" t="s">
        <v>5</v>
      </c>
      <c r="F413" s="78">
        <v>256.41000000000003</v>
      </c>
      <c r="G413" s="324"/>
      <c r="H413" s="23">
        <f t="shared" si="11"/>
        <v>0</v>
      </c>
      <c r="I413" s="99" t="e">
        <f>H413/$G$455</f>
        <v>#DIV/0!</v>
      </c>
      <c r="L413" s="73"/>
    </row>
    <row r="414" spans="1:12" outlineLevel="1" x14ac:dyDescent="0.25">
      <c r="A414" s="2" t="s">
        <v>127</v>
      </c>
      <c r="B414" s="75" t="s">
        <v>1210</v>
      </c>
      <c r="C414" s="11">
        <v>155020</v>
      </c>
      <c r="D414" s="76" t="s">
        <v>1266</v>
      </c>
      <c r="E414" s="109" t="s">
        <v>5</v>
      </c>
      <c r="F414" s="140">
        <v>1652.67</v>
      </c>
      <c r="G414" s="326"/>
      <c r="H414" s="24">
        <f t="shared" si="11"/>
        <v>0</v>
      </c>
      <c r="I414" s="99" t="e">
        <f>H414/$G$455</f>
        <v>#DIV/0!</v>
      </c>
      <c r="L414" s="73"/>
    </row>
    <row r="415" spans="1:12" outlineLevel="1" x14ac:dyDescent="0.25">
      <c r="A415" s="339" t="s">
        <v>149</v>
      </c>
      <c r="B415" s="340"/>
      <c r="C415" s="340"/>
      <c r="D415" s="134" t="s">
        <v>38</v>
      </c>
      <c r="E415" s="144">
        <f>SUM(H416:H419)</f>
        <v>0</v>
      </c>
      <c r="F415" s="142"/>
      <c r="G415" s="142"/>
      <c r="H415" s="143"/>
      <c r="I415" s="72" t="e">
        <f>E415/$G$455</f>
        <v>#DIV/0!</v>
      </c>
      <c r="L415" s="73"/>
    </row>
    <row r="416" spans="1:12" ht="30" outlineLevel="1" x14ac:dyDescent="0.25">
      <c r="A416" s="2" t="s">
        <v>461</v>
      </c>
      <c r="B416" s="75" t="s">
        <v>1210</v>
      </c>
      <c r="C416" s="11">
        <v>50101</v>
      </c>
      <c r="D416" s="76" t="s">
        <v>1267</v>
      </c>
      <c r="E416" s="77" t="s">
        <v>5</v>
      </c>
      <c r="F416" s="78">
        <v>540</v>
      </c>
      <c r="G416" s="324"/>
      <c r="H416" s="22">
        <f t="shared" si="11"/>
        <v>0</v>
      </c>
      <c r="I416" s="99" t="e">
        <f>H416/$G$455</f>
        <v>#DIV/0!</v>
      </c>
      <c r="L416" s="73"/>
    </row>
    <row r="417" spans="1:12" outlineLevel="1" x14ac:dyDescent="0.25">
      <c r="A417" s="2" t="s">
        <v>462</v>
      </c>
      <c r="B417" s="75" t="s">
        <v>1210</v>
      </c>
      <c r="C417" s="11">
        <v>118005</v>
      </c>
      <c r="D417" s="76" t="s">
        <v>1268</v>
      </c>
      <c r="E417" s="77" t="s">
        <v>5</v>
      </c>
      <c r="F417" s="78">
        <v>540</v>
      </c>
      <c r="G417" s="324"/>
      <c r="H417" s="24">
        <f t="shared" si="11"/>
        <v>0</v>
      </c>
      <c r="I417" s="99" t="e">
        <f>H417/$G$455</f>
        <v>#DIV/0!</v>
      </c>
      <c r="L417" s="73"/>
    </row>
    <row r="418" spans="1:12" ht="30" outlineLevel="1" x14ac:dyDescent="0.25">
      <c r="A418" s="2" t="s">
        <v>463</v>
      </c>
      <c r="B418" s="75" t="s">
        <v>1207</v>
      </c>
      <c r="C418" s="11">
        <v>96127</v>
      </c>
      <c r="D418" s="76" t="s">
        <v>1269</v>
      </c>
      <c r="E418" s="77" t="s">
        <v>5</v>
      </c>
      <c r="F418" s="78">
        <v>900</v>
      </c>
      <c r="G418" s="324"/>
      <c r="H418" s="25">
        <f t="shared" si="11"/>
        <v>0</v>
      </c>
      <c r="I418" s="99" t="e">
        <f>H418/$G$455</f>
        <v>#DIV/0!</v>
      </c>
      <c r="L418" s="73"/>
    </row>
    <row r="419" spans="1:12" outlineLevel="1" x14ac:dyDescent="0.25">
      <c r="A419" s="2" t="s">
        <v>464</v>
      </c>
      <c r="B419" s="75" t="s">
        <v>1207</v>
      </c>
      <c r="C419" s="11">
        <v>96130</v>
      </c>
      <c r="D419" s="76" t="s">
        <v>1270</v>
      </c>
      <c r="E419" s="119" t="s">
        <v>5</v>
      </c>
      <c r="F419" s="110">
        <v>900</v>
      </c>
      <c r="G419" s="327"/>
      <c r="H419" s="26">
        <f t="shared" si="11"/>
        <v>0</v>
      </c>
      <c r="I419" s="99" t="e">
        <f>H419/$G$455</f>
        <v>#DIV/0!</v>
      </c>
      <c r="L419" s="73"/>
    </row>
    <row r="420" spans="1:12" outlineLevel="1" x14ac:dyDescent="0.25">
      <c r="A420" s="339" t="s">
        <v>465</v>
      </c>
      <c r="B420" s="340"/>
      <c r="C420" s="340"/>
      <c r="D420" s="134" t="s">
        <v>1271</v>
      </c>
      <c r="E420" s="137">
        <f>SUM(H421:H425)</f>
        <v>0</v>
      </c>
      <c r="F420" s="113"/>
      <c r="G420" s="113"/>
      <c r="H420" s="114"/>
      <c r="I420" s="72" t="e">
        <f>E420/$G$455</f>
        <v>#DIV/0!</v>
      </c>
      <c r="L420" s="73"/>
    </row>
    <row r="421" spans="1:12" outlineLevel="1" x14ac:dyDescent="0.25">
      <c r="A421" s="2" t="s">
        <v>466</v>
      </c>
      <c r="B421" s="75" t="s">
        <v>1210</v>
      </c>
      <c r="C421" s="11">
        <v>118001</v>
      </c>
      <c r="D421" s="76" t="s">
        <v>1229</v>
      </c>
      <c r="E421" s="77" t="s">
        <v>4</v>
      </c>
      <c r="F421" s="78">
        <v>1170</v>
      </c>
      <c r="G421" s="324"/>
      <c r="H421" s="22">
        <f t="shared" ref="H421:H433" si="12">ROUND(F421*G421,2)</f>
        <v>0</v>
      </c>
      <c r="I421" s="99" t="e">
        <f>H421/$G$455</f>
        <v>#DIV/0!</v>
      </c>
      <c r="L421" s="73"/>
    </row>
    <row r="422" spans="1:12" outlineLevel="1" x14ac:dyDescent="0.25">
      <c r="A422" s="2" t="s">
        <v>467</v>
      </c>
      <c r="B422" s="75" t="s">
        <v>1207</v>
      </c>
      <c r="C422" s="11" t="s">
        <v>1226</v>
      </c>
      <c r="D422" s="76" t="s">
        <v>1230</v>
      </c>
      <c r="E422" s="77" t="s">
        <v>5</v>
      </c>
      <c r="F422" s="78">
        <v>1565.1</v>
      </c>
      <c r="G422" s="324"/>
      <c r="H422" s="23">
        <f t="shared" si="12"/>
        <v>0</v>
      </c>
      <c r="I422" s="99" t="e">
        <f>H422/$G$455</f>
        <v>#DIV/0!</v>
      </c>
      <c r="L422" s="73"/>
    </row>
    <row r="423" spans="1:12" outlineLevel="1" x14ac:dyDescent="0.25">
      <c r="A423" s="2" t="s">
        <v>468</v>
      </c>
      <c r="B423" s="75" t="s">
        <v>1207</v>
      </c>
      <c r="C423" s="11">
        <v>88485</v>
      </c>
      <c r="D423" s="76" t="s">
        <v>1231</v>
      </c>
      <c r="E423" s="77" t="s">
        <v>5</v>
      </c>
      <c r="F423" s="78">
        <v>2928.24</v>
      </c>
      <c r="G423" s="324"/>
      <c r="H423" s="24">
        <f t="shared" si="12"/>
        <v>0</v>
      </c>
      <c r="I423" s="99" t="e">
        <f>H423/$G$455</f>
        <v>#DIV/0!</v>
      </c>
      <c r="L423" s="73"/>
    </row>
    <row r="424" spans="1:12" outlineLevel="1" x14ac:dyDescent="0.25">
      <c r="A424" s="2" t="s">
        <v>469</v>
      </c>
      <c r="B424" s="75" t="s">
        <v>1207</v>
      </c>
      <c r="C424" s="11" t="s">
        <v>1227</v>
      </c>
      <c r="D424" s="76" t="s">
        <v>1232</v>
      </c>
      <c r="E424" s="77" t="s">
        <v>5</v>
      </c>
      <c r="F424" s="78">
        <v>1565.1</v>
      </c>
      <c r="G424" s="324"/>
      <c r="H424" s="25">
        <f t="shared" si="12"/>
        <v>0</v>
      </c>
      <c r="I424" s="99" t="e">
        <f>H424/$G$455</f>
        <v>#DIV/0!</v>
      </c>
      <c r="L424" s="73"/>
    </row>
    <row r="425" spans="1:12" outlineLevel="1" x14ac:dyDescent="0.25">
      <c r="A425" s="2" t="s">
        <v>470</v>
      </c>
      <c r="B425" s="75" t="s">
        <v>1207</v>
      </c>
      <c r="C425" s="11">
        <v>88489</v>
      </c>
      <c r="D425" s="76" t="s">
        <v>1233</v>
      </c>
      <c r="E425" s="119" t="s">
        <v>5</v>
      </c>
      <c r="F425" s="140">
        <v>2927.34</v>
      </c>
      <c r="G425" s="327"/>
      <c r="H425" s="25">
        <f t="shared" si="12"/>
        <v>0</v>
      </c>
      <c r="I425" s="99" t="e">
        <f>H425/$G$455</f>
        <v>#DIV/0!</v>
      </c>
      <c r="L425" s="73"/>
    </row>
    <row r="426" spans="1:12" outlineLevel="1" x14ac:dyDescent="0.25">
      <c r="A426" s="339" t="s">
        <v>1240</v>
      </c>
      <c r="B426" s="340"/>
      <c r="C426" s="340"/>
      <c r="D426" s="134" t="s">
        <v>33</v>
      </c>
      <c r="E426" s="137">
        <f>SUM(H427:H428)</f>
        <v>0</v>
      </c>
      <c r="F426" s="142"/>
      <c r="G426" s="113"/>
      <c r="H426" s="143"/>
      <c r="I426" s="72" t="e">
        <f>E426/$G$455</f>
        <v>#DIV/0!</v>
      </c>
      <c r="L426" s="73"/>
    </row>
    <row r="427" spans="1:12" outlineLevel="1" x14ac:dyDescent="0.25">
      <c r="A427" s="2" t="s">
        <v>1243</v>
      </c>
      <c r="B427" s="11" t="s">
        <v>1210</v>
      </c>
      <c r="C427" s="75">
        <v>150123</v>
      </c>
      <c r="D427" s="76" t="s">
        <v>1234</v>
      </c>
      <c r="E427" s="77" t="s">
        <v>5</v>
      </c>
      <c r="F427" s="78">
        <v>8004.78</v>
      </c>
      <c r="G427" s="324"/>
      <c r="H427" s="25">
        <f t="shared" si="12"/>
        <v>0</v>
      </c>
      <c r="I427" s="99" t="e">
        <f>H427/$G$455</f>
        <v>#DIV/0!</v>
      </c>
      <c r="L427" s="73"/>
    </row>
    <row r="428" spans="1:12" ht="30" outlineLevel="1" x14ac:dyDescent="0.25">
      <c r="A428" s="2" t="s">
        <v>1272</v>
      </c>
      <c r="B428" s="11" t="s">
        <v>1207</v>
      </c>
      <c r="C428" s="75">
        <v>95626</v>
      </c>
      <c r="D428" s="76" t="s">
        <v>1235</v>
      </c>
      <c r="E428" s="109" t="s">
        <v>5</v>
      </c>
      <c r="F428" s="78">
        <v>4702.59</v>
      </c>
      <c r="G428" s="326"/>
      <c r="H428" s="25">
        <f t="shared" si="12"/>
        <v>0</v>
      </c>
      <c r="I428" s="99" t="e">
        <f>H428/$G$455</f>
        <v>#DIV/0!</v>
      </c>
      <c r="L428" s="73"/>
    </row>
    <row r="429" spans="1:12" outlineLevel="1" x14ac:dyDescent="0.25">
      <c r="A429" s="339" t="s">
        <v>1273</v>
      </c>
      <c r="B429" s="340"/>
      <c r="C429" s="340"/>
      <c r="D429" s="134" t="s">
        <v>39</v>
      </c>
      <c r="E429" s="144">
        <f>SUM(H430:H431)</f>
        <v>0</v>
      </c>
      <c r="F429" s="142"/>
      <c r="G429" s="142"/>
      <c r="H429" s="143"/>
      <c r="I429" s="72" t="e">
        <f>E429/$G$455</f>
        <v>#DIV/0!</v>
      </c>
      <c r="L429" s="73"/>
    </row>
    <row r="430" spans="1:12" ht="30" outlineLevel="1" x14ac:dyDescent="0.25">
      <c r="A430" s="2" t="s">
        <v>1274</v>
      </c>
      <c r="B430" s="11" t="s">
        <v>1207</v>
      </c>
      <c r="C430" s="75" t="s">
        <v>1236</v>
      </c>
      <c r="D430" s="76" t="s">
        <v>1237</v>
      </c>
      <c r="E430" s="77" t="s">
        <v>5</v>
      </c>
      <c r="F430" s="78">
        <v>256.41000000000003</v>
      </c>
      <c r="G430" s="324"/>
      <c r="H430" s="25">
        <f t="shared" si="12"/>
        <v>0</v>
      </c>
      <c r="I430" s="99" t="e">
        <f>H430/$G$455</f>
        <v>#DIV/0!</v>
      </c>
      <c r="L430" s="73"/>
    </row>
    <row r="431" spans="1:12" ht="30" outlineLevel="1" x14ac:dyDescent="0.25">
      <c r="A431" s="2" t="s">
        <v>1275</v>
      </c>
      <c r="B431" s="11" t="s">
        <v>1207</v>
      </c>
      <c r="C431" s="75" t="s">
        <v>1238</v>
      </c>
      <c r="D431" s="76" t="s">
        <v>1239</v>
      </c>
      <c r="E431" s="77" t="s">
        <v>5</v>
      </c>
      <c r="F431" s="78">
        <v>1652.67</v>
      </c>
      <c r="G431" s="324"/>
      <c r="H431" s="25">
        <f t="shared" si="12"/>
        <v>0</v>
      </c>
      <c r="I431" s="99" t="e">
        <f>H431/$G$455</f>
        <v>#DIV/0!</v>
      </c>
      <c r="L431" s="73"/>
    </row>
    <row r="432" spans="1:12" outlineLevel="1" x14ac:dyDescent="0.25">
      <c r="A432" s="339" t="s">
        <v>1276</v>
      </c>
      <c r="B432" s="340"/>
      <c r="C432" s="340"/>
      <c r="D432" s="134" t="s">
        <v>1241</v>
      </c>
      <c r="E432" s="144">
        <f>SUM(H433:H433)</f>
        <v>0</v>
      </c>
      <c r="F432" s="142"/>
      <c r="G432" s="142"/>
      <c r="H432" s="143"/>
      <c r="I432" s="72" t="e">
        <f>E432/$G$455</f>
        <v>#DIV/0!</v>
      </c>
      <c r="L432" s="73"/>
    </row>
    <row r="433" spans="1:12" ht="15.75" outlineLevel="1" thickBot="1" x14ac:dyDescent="0.3">
      <c r="A433" s="2" t="s">
        <v>1277</v>
      </c>
      <c r="B433" s="11" t="s">
        <v>1210</v>
      </c>
      <c r="C433" s="75">
        <v>150314</v>
      </c>
      <c r="D433" s="76" t="s">
        <v>1242</v>
      </c>
      <c r="E433" s="77" t="s">
        <v>4</v>
      </c>
      <c r="F433" s="78">
        <v>104.85</v>
      </c>
      <c r="G433" s="324"/>
      <c r="H433" s="25">
        <f t="shared" si="12"/>
        <v>0</v>
      </c>
      <c r="I433" s="99" t="e">
        <f>H433/$G$455</f>
        <v>#DIV/0!</v>
      </c>
      <c r="L433" s="73"/>
    </row>
    <row r="434" spans="1:12" s="67" customFormat="1" ht="20.25" customHeight="1" thickBot="1" x14ac:dyDescent="0.3">
      <c r="A434" s="61">
        <v>10</v>
      </c>
      <c r="B434" s="62"/>
      <c r="C434" s="132"/>
      <c r="D434" s="133" t="s">
        <v>34</v>
      </c>
      <c r="E434" s="100">
        <f>SUM(E435,E440,E445)</f>
        <v>0</v>
      </c>
      <c r="F434" s="89"/>
      <c r="G434" s="89"/>
      <c r="H434" s="89"/>
      <c r="I434" s="101" t="e">
        <f>E434/$G$455</f>
        <v>#DIV/0!</v>
      </c>
      <c r="J434" s="27"/>
      <c r="K434" s="27"/>
      <c r="L434" s="73"/>
    </row>
    <row r="435" spans="1:12" ht="20.25" customHeight="1" outlineLevel="1" x14ac:dyDescent="0.25">
      <c r="A435" s="339" t="s">
        <v>1244</v>
      </c>
      <c r="B435" s="340"/>
      <c r="C435" s="340"/>
      <c r="D435" s="134" t="s">
        <v>190</v>
      </c>
      <c r="E435" s="69">
        <f>SUM(H436:H439)</f>
        <v>0</v>
      </c>
      <c r="F435" s="70"/>
      <c r="G435" s="70"/>
      <c r="H435" s="71"/>
      <c r="I435" s="72" t="e">
        <f>E435/$G$455</f>
        <v>#DIV/0!</v>
      </c>
      <c r="L435" s="73"/>
    </row>
    <row r="436" spans="1:12" ht="30" outlineLevel="1" x14ac:dyDescent="0.25">
      <c r="A436" s="2" t="s">
        <v>1245</v>
      </c>
      <c r="B436" s="11" t="s">
        <v>1207</v>
      </c>
      <c r="C436" s="75" t="s">
        <v>679</v>
      </c>
      <c r="D436" s="76" t="s">
        <v>680</v>
      </c>
      <c r="E436" s="77" t="s">
        <v>507</v>
      </c>
      <c r="F436" s="78">
        <v>3</v>
      </c>
      <c r="G436" s="324"/>
      <c r="H436" s="3">
        <f t="shared" ref="H436:H454" si="13">ROUND(F436*G436,2)</f>
        <v>0</v>
      </c>
      <c r="I436" s="79" t="e">
        <f>H436/$G$455</f>
        <v>#DIV/0!</v>
      </c>
      <c r="L436" s="73"/>
    </row>
    <row r="437" spans="1:12" ht="30" outlineLevel="1" x14ac:dyDescent="0.25">
      <c r="A437" s="2" t="s">
        <v>1246</v>
      </c>
      <c r="B437" s="11" t="s">
        <v>1207</v>
      </c>
      <c r="C437" s="75" t="s">
        <v>677</v>
      </c>
      <c r="D437" s="76" t="s">
        <v>678</v>
      </c>
      <c r="E437" s="77" t="s">
        <v>507</v>
      </c>
      <c r="F437" s="78">
        <v>3</v>
      </c>
      <c r="G437" s="324"/>
      <c r="H437" s="3">
        <f t="shared" si="13"/>
        <v>0</v>
      </c>
      <c r="I437" s="79" t="e">
        <f>H437/$G$455</f>
        <v>#DIV/0!</v>
      </c>
      <c r="L437" s="73"/>
    </row>
    <row r="438" spans="1:12" ht="30" outlineLevel="1" x14ac:dyDescent="0.25">
      <c r="A438" s="2" t="s">
        <v>1247</v>
      </c>
      <c r="B438" s="11" t="s">
        <v>1207</v>
      </c>
      <c r="C438" s="75" t="s">
        <v>675</v>
      </c>
      <c r="D438" s="76" t="s">
        <v>676</v>
      </c>
      <c r="E438" s="77" t="s">
        <v>507</v>
      </c>
      <c r="F438" s="78">
        <v>3</v>
      </c>
      <c r="G438" s="324"/>
      <c r="H438" s="3">
        <f t="shared" si="13"/>
        <v>0</v>
      </c>
      <c r="I438" s="79" t="e">
        <f>H438/$G$455</f>
        <v>#DIV/0!</v>
      </c>
      <c r="L438" s="73"/>
    </row>
    <row r="439" spans="1:12" outlineLevel="1" x14ac:dyDescent="0.25">
      <c r="A439" s="2" t="s">
        <v>1248</v>
      </c>
      <c r="B439" s="11" t="s">
        <v>1075</v>
      </c>
      <c r="C439" s="75" t="s">
        <v>174</v>
      </c>
      <c r="D439" s="76" t="s">
        <v>1168</v>
      </c>
      <c r="E439" s="109" t="s">
        <v>4</v>
      </c>
      <c r="F439" s="140">
        <v>200</v>
      </c>
      <c r="G439" s="326"/>
      <c r="H439" s="18">
        <f t="shared" si="13"/>
        <v>0</v>
      </c>
      <c r="I439" s="79" t="e">
        <f>H439/$G$455</f>
        <v>#DIV/0!</v>
      </c>
      <c r="L439" s="73"/>
    </row>
    <row r="440" spans="1:12" ht="20.25" customHeight="1" outlineLevel="1" x14ac:dyDescent="0.25">
      <c r="A440" s="339" t="s">
        <v>1249</v>
      </c>
      <c r="B440" s="340"/>
      <c r="C440" s="340"/>
      <c r="D440" s="134" t="s">
        <v>193</v>
      </c>
      <c r="E440" s="144">
        <f>SUM(H441:H444)</f>
        <v>0</v>
      </c>
      <c r="F440" s="142"/>
      <c r="G440" s="142"/>
      <c r="H440" s="143"/>
      <c r="I440" s="72" t="e">
        <f>E440/$G$455</f>
        <v>#DIV/0!</v>
      </c>
      <c r="L440" s="73"/>
    </row>
    <row r="441" spans="1:12" outlineLevel="1" x14ac:dyDescent="0.25">
      <c r="A441" s="2" t="s">
        <v>1250</v>
      </c>
      <c r="B441" s="11" t="s">
        <v>1207</v>
      </c>
      <c r="C441" s="75" t="s">
        <v>587</v>
      </c>
      <c r="D441" s="76" t="s">
        <v>588</v>
      </c>
      <c r="E441" s="77" t="s">
        <v>5</v>
      </c>
      <c r="F441" s="78">
        <v>1500</v>
      </c>
      <c r="G441" s="324"/>
      <c r="H441" s="3">
        <f t="shared" si="13"/>
        <v>0</v>
      </c>
      <c r="I441" s="79" t="e">
        <f>H441/$G$455</f>
        <v>#DIV/0!</v>
      </c>
      <c r="L441" s="73"/>
    </row>
    <row r="442" spans="1:12" outlineLevel="1" x14ac:dyDescent="0.25">
      <c r="A442" s="2" t="s">
        <v>1251</v>
      </c>
      <c r="B442" s="11" t="s">
        <v>1075</v>
      </c>
      <c r="C442" s="75" t="s">
        <v>1280</v>
      </c>
      <c r="D442" s="76" t="s">
        <v>1282</v>
      </c>
      <c r="E442" s="145" t="s">
        <v>5</v>
      </c>
      <c r="F442" s="140">
        <v>272</v>
      </c>
      <c r="G442" s="328"/>
      <c r="H442" s="18">
        <f t="shared" si="13"/>
        <v>0</v>
      </c>
      <c r="I442" s="79" t="e">
        <f>H442/$G$455</f>
        <v>#DIV/0!</v>
      </c>
      <c r="L442" s="73"/>
    </row>
    <row r="443" spans="1:12" outlineLevel="1" x14ac:dyDescent="0.25">
      <c r="A443" s="2" t="s">
        <v>1252</v>
      </c>
      <c r="B443" s="11" t="s">
        <v>1075</v>
      </c>
      <c r="C443" s="75" t="s">
        <v>1281</v>
      </c>
      <c r="D443" s="76" t="s">
        <v>1283</v>
      </c>
      <c r="E443" s="145" t="s">
        <v>5</v>
      </c>
      <c r="F443" s="140">
        <v>998</v>
      </c>
      <c r="G443" s="328"/>
      <c r="H443" s="18">
        <f t="shared" si="13"/>
        <v>0</v>
      </c>
      <c r="I443" s="79" t="e">
        <f>H443/$G$455</f>
        <v>#DIV/0!</v>
      </c>
      <c r="L443" s="73"/>
    </row>
    <row r="444" spans="1:12" ht="30" outlineLevel="1" x14ac:dyDescent="0.25">
      <c r="A444" s="2" t="s">
        <v>1253</v>
      </c>
      <c r="B444" s="11" t="s">
        <v>1075</v>
      </c>
      <c r="C444" s="75" t="s">
        <v>1173</v>
      </c>
      <c r="D444" s="76" t="s">
        <v>1174</v>
      </c>
      <c r="E444" s="140" t="s">
        <v>4</v>
      </c>
      <c r="F444" s="140">
        <v>400</v>
      </c>
      <c r="G444" s="327"/>
      <c r="H444" s="19">
        <f t="shared" si="13"/>
        <v>0</v>
      </c>
      <c r="I444" s="79" t="e">
        <f>H444/$G$455</f>
        <v>#DIV/0!</v>
      </c>
      <c r="L444" s="73"/>
    </row>
    <row r="445" spans="1:12" ht="20.25" customHeight="1" outlineLevel="1" x14ac:dyDescent="0.25">
      <c r="A445" s="339" t="s">
        <v>1254</v>
      </c>
      <c r="B445" s="340"/>
      <c r="C445" s="340"/>
      <c r="D445" s="134" t="s">
        <v>36</v>
      </c>
      <c r="E445" s="144">
        <f>SUM(H446:H454)</f>
        <v>0</v>
      </c>
      <c r="F445" s="142"/>
      <c r="G445" s="113"/>
      <c r="H445" s="114"/>
      <c r="I445" s="72" t="e">
        <f>E445/$G$455</f>
        <v>#DIV/0!</v>
      </c>
      <c r="L445" s="73"/>
    </row>
    <row r="446" spans="1:12" outlineLevel="1" x14ac:dyDescent="0.25">
      <c r="A446" s="2" t="s">
        <v>1255</v>
      </c>
      <c r="B446" s="11" t="s">
        <v>1207</v>
      </c>
      <c r="C446" s="75" t="s">
        <v>1051</v>
      </c>
      <c r="D446" s="76" t="s">
        <v>1052</v>
      </c>
      <c r="E446" s="77" t="s">
        <v>5</v>
      </c>
      <c r="F446" s="78">
        <v>500</v>
      </c>
      <c r="G446" s="324"/>
      <c r="H446" s="3">
        <f t="shared" si="13"/>
        <v>0</v>
      </c>
      <c r="I446" s="79" t="e">
        <f>H446/$G$455</f>
        <v>#DIV/0!</v>
      </c>
      <c r="L446" s="73"/>
    </row>
    <row r="447" spans="1:12" ht="30" outlineLevel="1" x14ac:dyDescent="0.25">
      <c r="A447" s="2" t="s">
        <v>1256</v>
      </c>
      <c r="B447" s="11" t="s">
        <v>1207</v>
      </c>
      <c r="C447" s="75" t="s">
        <v>1047</v>
      </c>
      <c r="D447" s="76" t="s">
        <v>1048</v>
      </c>
      <c r="E447" s="77" t="s">
        <v>5</v>
      </c>
      <c r="F447" s="78">
        <v>2000</v>
      </c>
      <c r="G447" s="324"/>
      <c r="H447" s="3">
        <f t="shared" si="13"/>
        <v>0</v>
      </c>
      <c r="I447" s="79" t="e">
        <f t="shared" ref="I447:I454" si="14">H447/$G$455</f>
        <v>#DIV/0!</v>
      </c>
      <c r="L447" s="73"/>
    </row>
    <row r="448" spans="1:12" outlineLevel="1" x14ac:dyDescent="0.25">
      <c r="A448" s="2" t="s">
        <v>1257</v>
      </c>
      <c r="B448" s="11" t="s">
        <v>1207</v>
      </c>
      <c r="C448" s="75" t="s">
        <v>1049</v>
      </c>
      <c r="D448" s="76" t="s">
        <v>1050</v>
      </c>
      <c r="E448" s="77" t="s">
        <v>5</v>
      </c>
      <c r="F448" s="78">
        <v>1200</v>
      </c>
      <c r="G448" s="324"/>
      <c r="H448" s="3">
        <f t="shared" si="13"/>
        <v>0</v>
      </c>
      <c r="I448" s="79" t="e">
        <f t="shared" si="14"/>
        <v>#DIV/0!</v>
      </c>
      <c r="L448" s="73"/>
    </row>
    <row r="449" spans="1:12" outlineLevel="1" x14ac:dyDescent="0.25">
      <c r="A449" s="2" t="s">
        <v>1258</v>
      </c>
      <c r="B449" s="11" t="s">
        <v>499</v>
      </c>
      <c r="C449" s="75" t="s">
        <v>1219</v>
      </c>
      <c r="D449" s="76" t="s">
        <v>1220</v>
      </c>
      <c r="E449" s="77" t="s">
        <v>5</v>
      </c>
      <c r="F449" s="78">
        <v>400</v>
      </c>
      <c r="G449" s="324"/>
      <c r="H449" s="3">
        <f t="shared" si="13"/>
        <v>0</v>
      </c>
      <c r="I449" s="79" t="e">
        <f t="shared" si="14"/>
        <v>#DIV/0!</v>
      </c>
      <c r="L449" s="73"/>
    </row>
    <row r="450" spans="1:12" outlineLevel="1" x14ac:dyDescent="0.25">
      <c r="A450" s="2" t="s">
        <v>1259</v>
      </c>
      <c r="B450" s="11" t="s">
        <v>1207</v>
      </c>
      <c r="C450" s="75" t="s">
        <v>1055</v>
      </c>
      <c r="D450" s="76" t="s">
        <v>1056</v>
      </c>
      <c r="E450" s="77" t="s">
        <v>5</v>
      </c>
      <c r="F450" s="78">
        <v>2500</v>
      </c>
      <c r="G450" s="324"/>
      <c r="H450" s="3">
        <f t="shared" si="13"/>
        <v>0</v>
      </c>
      <c r="I450" s="79" t="e">
        <f t="shared" si="14"/>
        <v>#DIV/0!</v>
      </c>
      <c r="L450" s="73"/>
    </row>
    <row r="451" spans="1:12" outlineLevel="1" x14ac:dyDescent="0.25">
      <c r="A451" s="2" t="s">
        <v>1260</v>
      </c>
      <c r="B451" s="11" t="s">
        <v>1207</v>
      </c>
      <c r="C451" s="75" t="s">
        <v>1045</v>
      </c>
      <c r="D451" s="76" t="s">
        <v>1046</v>
      </c>
      <c r="E451" s="77" t="s">
        <v>5</v>
      </c>
      <c r="F451" s="78">
        <v>3000</v>
      </c>
      <c r="G451" s="324"/>
      <c r="H451" s="3">
        <f t="shared" si="13"/>
        <v>0</v>
      </c>
      <c r="I451" s="79" t="e">
        <f t="shared" si="14"/>
        <v>#DIV/0!</v>
      </c>
      <c r="L451" s="73"/>
    </row>
    <row r="452" spans="1:12" outlineLevel="1" x14ac:dyDescent="0.25">
      <c r="A452" s="2" t="s">
        <v>1261</v>
      </c>
      <c r="B452" s="11" t="s">
        <v>1207</v>
      </c>
      <c r="C452" s="75" t="s">
        <v>1069</v>
      </c>
      <c r="D452" s="76" t="s">
        <v>1070</v>
      </c>
      <c r="E452" s="77" t="s">
        <v>5</v>
      </c>
      <c r="F452" s="78">
        <v>1500</v>
      </c>
      <c r="G452" s="324"/>
      <c r="H452" s="3">
        <f t="shared" si="13"/>
        <v>0</v>
      </c>
      <c r="I452" s="79" t="e">
        <f t="shared" si="14"/>
        <v>#DIV/0!</v>
      </c>
      <c r="L452" s="73"/>
    </row>
    <row r="453" spans="1:12" ht="30" outlineLevel="1" x14ac:dyDescent="0.25">
      <c r="A453" s="2" t="s">
        <v>1262</v>
      </c>
      <c r="B453" s="14" t="s">
        <v>1207</v>
      </c>
      <c r="C453" s="75" t="s">
        <v>1053</v>
      </c>
      <c r="D453" s="76" t="s">
        <v>1054</v>
      </c>
      <c r="E453" s="77" t="s">
        <v>507</v>
      </c>
      <c r="F453" s="78">
        <v>60</v>
      </c>
      <c r="G453" s="324"/>
      <c r="H453" s="3">
        <f t="shared" si="13"/>
        <v>0</v>
      </c>
      <c r="I453" s="79" t="e">
        <f t="shared" si="14"/>
        <v>#DIV/0!</v>
      </c>
      <c r="L453" s="73"/>
    </row>
    <row r="454" spans="1:12" ht="15.75" outlineLevel="1" thickBot="1" x14ac:dyDescent="0.25">
      <c r="A454" s="2" t="s">
        <v>1263</v>
      </c>
      <c r="B454" s="146" t="s">
        <v>1210</v>
      </c>
      <c r="C454" s="75" t="s">
        <v>1221</v>
      </c>
      <c r="D454" s="76" t="s">
        <v>1101</v>
      </c>
      <c r="E454" s="77" t="s">
        <v>4</v>
      </c>
      <c r="F454" s="78">
        <v>1500</v>
      </c>
      <c r="G454" s="324"/>
      <c r="H454" s="3">
        <f t="shared" si="13"/>
        <v>0</v>
      </c>
      <c r="I454" s="79" t="e">
        <f t="shared" si="14"/>
        <v>#DIV/0!</v>
      </c>
      <c r="L454" s="73"/>
    </row>
    <row r="455" spans="1:12" s="151" customFormat="1" ht="19.5" customHeight="1" thickTop="1" thickBot="1" x14ac:dyDescent="0.3">
      <c r="A455" s="364" t="s">
        <v>37</v>
      </c>
      <c r="B455" s="365"/>
      <c r="C455" s="365"/>
      <c r="D455" s="147"/>
      <c r="E455" s="148"/>
      <c r="F455" s="149"/>
      <c r="G455" s="366">
        <f>SUM(E434,E410,E379,E353,E160,E103,E72,E42,E34,E10)</f>
        <v>0</v>
      </c>
      <c r="H455" s="366"/>
      <c r="I455" s="150" t="e">
        <f>SUM(I434,I379,I353,I160,I103,I72,I42,I34,I10,I410)</f>
        <v>#DIV/0!</v>
      </c>
      <c r="J455" s="27"/>
      <c r="K455" s="27"/>
      <c r="L455" s="73"/>
    </row>
    <row r="456" spans="1:12" ht="6.75" customHeight="1" thickBot="1" x14ac:dyDescent="0.3">
      <c r="A456" s="152"/>
      <c r="I456" s="157"/>
    </row>
    <row r="457" spans="1:12" ht="19.5" thickTop="1" thickBot="1" x14ac:dyDescent="0.3">
      <c r="A457" s="364" t="s">
        <v>37</v>
      </c>
      <c r="B457" s="365"/>
      <c r="C457" s="365"/>
      <c r="D457" s="158" t="s">
        <v>1206</v>
      </c>
      <c r="E457" s="329" t="s">
        <v>1284</v>
      </c>
      <c r="F457" s="159">
        <v>1.2246999999999999</v>
      </c>
      <c r="G457" s="366" t="e">
        <f>G455*(1+E457)</f>
        <v>#VALUE!</v>
      </c>
      <c r="H457" s="366"/>
      <c r="I457" s="150" t="e">
        <f>I455</f>
        <v>#DIV/0!</v>
      </c>
    </row>
    <row r="458" spans="1:12" x14ac:dyDescent="0.25">
      <c r="A458" s="160"/>
      <c r="B458" s="46"/>
      <c r="C458" s="49"/>
      <c r="D458" s="161"/>
      <c r="E458" s="162"/>
      <c r="F458" s="163"/>
      <c r="G458" s="162"/>
      <c r="H458" s="164"/>
      <c r="I458" s="165"/>
    </row>
    <row r="459" spans="1:12" x14ac:dyDescent="0.25">
      <c r="A459" s="166"/>
      <c r="B459" s="167"/>
      <c r="C459" s="168"/>
      <c r="D459" s="161"/>
      <c r="E459" s="162"/>
      <c r="F459" s="163"/>
      <c r="G459" s="162"/>
      <c r="H459" s="164"/>
      <c r="I459" s="165"/>
    </row>
    <row r="460" spans="1:12" x14ac:dyDescent="0.25">
      <c r="A460" s="166"/>
      <c r="B460" s="167"/>
      <c r="C460" s="168"/>
      <c r="D460" s="161"/>
      <c r="E460" s="162"/>
      <c r="F460" s="163"/>
      <c r="G460" s="162"/>
      <c r="H460" s="169"/>
      <c r="I460" s="165"/>
    </row>
    <row r="461" spans="1:12" x14ac:dyDescent="0.25">
      <c r="A461" s="166"/>
      <c r="B461" s="167"/>
      <c r="C461" s="168"/>
      <c r="D461" s="161"/>
      <c r="E461" s="162"/>
      <c r="F461" s="163"/>
      <c r="G461" s="162"/>
      <c r="H461" s="162"/>
      <c r="I461" s="165"/>
    </row>
    <row r="462" spans="1:12" x14ac:dyDescent="0.25">
      <c r="A462" s="170"/>
      <c r="B462" s="171"/>
      <c r="C462" s="172"/>
      <c r="D462" s="49"/>
      <c r="E462" s="367"/>
      <c r="F462" s="367"/>
      <c r="G462" s="367"/>
      <c r="H462" s="367"/>
      <c r="I462" s="165"/>
    </row>
    <row r="463" spans="1:12" ht="15.75" x14ac:dyDescent="0.25">
      <c r="A463" s="160"/>
      <c r="B463" s="46"/>
      <c r="C463" s="49"/>
      <c r="D463" s="173"/>
      <c r="E463" s="368"/>
      <c r="F463" s="368"/>
      <c r="G463" s="368"/>
      <c r="H463" s="368"/>
      <c r="I463" s="174"/>
    </row>
    <row r="464" spans="1:12" x14ac:dyDescent="0.25">
      <c r="A464" s="160"/>
      <c r="B464" s="46"/>
      <c r="C464" s="49"/>
      <c r="D464" s="175"/>
      <c r="E464" s="369"/>
      <c r="F464" s="369"/>
      <c r="G464" s="369"/>
      <c r="H464" s="369"/>
      <c r="I464" s="165"/>
    </row>
    <row r="465" spans="1:9" x14ac:dyDescent="0.25">
      <c r="A465" s="160"/>
      <c r="B465" s="46"/>
      <c r="C465" s="49"/>
      <c r="D465" s="175"/>
      <c r="E465" s="369"/>
      <c r="F465" s="369"/>
      <c r="G465" s="369"/>
      <c r="H465" s="369"/>
      <c r="I465" s="165"/>
    </row>
    <row r="466" spans="1:9" ht="15.75" thickBot="1" x14ac:dyDescent="0.3">
      <c r="A466" s="176"/>
      <c r="B466" s="177"/>
      <c r="C466" s="178"/>
      <c r="D466" s="178"/>
      <c r="E466" s="363"/>
      <c r="F466" s="363"/>
      <c r="G466" s="363"/>
      <c r="H466" s="363"/>
      <c r="I466" s="179"/>
    </row>
    <row r="468" spans="1:9" x14ac:dyDescent="0.25">
      <c r="A468" s="27"/>
      <c r="B468" s="180"/>
      <c r="C468" s="27"/>
      <c r="D468" s="27"/>
    </row>
    <row r="472" spans="1:9" x14ac:dyDescent="0.25">
      <c r="A472" s="27"/>
      <c r="B472" s="180"/>
      <c r="C472" s="27"/>
      <c r="D472" s="27"/>
    </row>
    <row r="476" spans="1:9" x14ac:dyDescent="0.2">
      <c r="A476" s="27"/>
      <c r="B476" s="180"/>
      <c r="C476" s="27"/>
      <c r="D476" s="27"/>
      <c r="E476" s="182"/>
    </row>
  </sheetData>
  <sheetProtection algorithmName="SHA-512" hashValue="2/V4AJ1TJykjyLhKrsIGuUcS1UFXj0+9YkavrdvGsOpeYMrDl962L653qEB6hp/epZot2ZWiK+kdocFH0FaaFA==" saltValue="U9Oe18MpQwELnjFCKma0Tg==" spinCount="100000" sheet="1" objects="1" scenarios="1" formatCells="0" formatColumns="0" formatRows="0" selectLockedCells="1"/>
  <mergeCells count="38">
    <mergeCell ref="A455:C455"/>
    <mergeCell ref="G455:H455"/>
    <mergeCell ref="A435:C435"/>
    <mergeCell ref="A288:C288"/>
    <mergeCell ref="A354:C354"/>
    <mergeCell ref="A340:C340"/>
    <mergeCell ref="A362:C362"/>
    <mergeCell ref="A445:C445"/>
    <mergeCell ref="A440:C440"/>
    <mergeCell ref="A380:C380"/>
    <mergeCell ref="A373:C373"/>
    <mergeCell ref="A420:C420"/>
    <mergeCell ref="A426:C426"/>
    <mergeCell ref="A429:C429"/>
    <mergeCell ref="A432:C432"/>
    <mergeCell ref="A411:C411"/>
    <mergeCell ref="E466:H466"/>
    <mergeCell ref="A457:C457"/>
    <mergeCell ref="G457:H457"/>
    <mergeCell ref="E462:H462"/>
    <mergeCell ref="E463:H463"/>
    <mergeCell ref="E464:H464"/>
    <mergeCell ref="E465:H465"/>
    <mergeCell ref="A35:C35"/>
    <mergeCell ref="A80:C80"/>
    <mergeCell ref="A95:C95"/>
    <mergeCell ref="C1:I1"/>
    <mergeCell ref="C2:I2"/>
    <mergeCell ref="C3:I3"/>
    <mergeCell ref="A11:C11"/>
    <mergeCell ref="F6:G6"/>
    <mergeCell ref="A7:B7"/>
    <mergeCell ref="F7:G7"/>
    <mergeCell ref="A415:C415"/>
    <mergeCell ref="A161:C161"/>
    <mergeCell ref="A104:C104"/>
    <mergeCell ref="A43:C43"/>
    <mergeCell ref="A73:C73"/>
  </mergeCells>
  <phoneticPr fontId="38" type="noConversion"/>
  <printOptions horizontalCentered="1"/>
  <pageMargins left="0.39370078740157483" right="0.39370078740157483" top="0.35433070866141736" bottom="0.35433070866141736" header="0.31496062992125984" footer="0.31496062992125984"/>
  <pageSetup paperSize="9" scale="71" firstPageNumber="0" fitToHeight="0" orientation="landscape" r:id="rId1"/>
  <headerFooter alignWithMargins="0">
    <oddFooter>&amp;RPágina &amp;P / &amp;N</oddFooter>
  </headerFooter>
  <rowBreaks count="9" manualBreakCount="9">
    <brk id="33" max="8" man="1"/>
    <brk id="62" max="8" man="1"/>
    <brk id="89" max="8" man="1"/>
    <brk id="272" max="8" man="1"/>
    <brk id="301" max="8" man="1"/>
    <brk id="327" max="8" man="1"/>
    <brk id="352" max="8" man="1"/>
    <brk id="378" max="8" man="1"/>
    <brk id="41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6"/>
  <sheetViews>
    <sheetView view="pageBreakPreview" zoomScale="85" zoomScaleNormal="100" zoomScaleSheetLayoutView="85" workbookViewId="0">
      <selection activeCell="B5" sqref="B5"/>
    </sheetView>
  </sheetViews>
  <sheetFormatPr defaultRowHeight="14.25" customHeight="1" x14ac:dyDescent="0.25"/>
  <cols>
    <col min="1" max="1" width="13.5703125" style="249" customWidth="1"/>
    <col min="2" max="2" width="76.7109375" style="185" customWidth="1"/>
    <col min="3" max="3" width="27.28515625" style="257" customWidth="1"/>
    <col min="4" max="4" width="25.5703125" style="257" customWidth="1"/>
    <col min="5" max="5" width="18.5703125" style="258" customWidth="1"/>
    <col min="6" max="6" width="9.140625" style="27"/>
    <col min="7" max="17" width="9.140625" style="184"/>
    <col min="18" max="257" width="9.140625" style="185"/>
    <col min="258" max="258" width="13.5703125" style="185" customWidth="1"/>
    <col min="259" max="259" width="79.28515625" style="185" customWidth="1"/>
    <col min="260" max="260" width="27.28515625" style="185" customWidth="1"/>
    <col min="261" max="261" width="18.5703125" style="185" customWidth="1"/>
    <col min="262" max="513" width="9.140625" style="185"/>
    <col min="514" max="514" width="13.5703125" style="185" customWidth="1"/>
    <col min="515" max="515" width="79.28515625" style="185" customWidth="1"/>
    <col min="516" max="516" width="27.28515625" style="185" customWidth="1"/>
    <col min="517" max="517" width="18.5703125" style="185" customWidth="1"/>
    <col min="518" max="769" width="9.140625" style="185"/>
    <col min="770" max="770" width="13.5703125" style="185" customWidth="1"/>
    <col min="771" max="771" width="79.28515625" style="185" customWidth="1"/>
    <col min="772" max="772" width="27.28515625" style="185" customWidth="1"/>
    <col min="773" max="773" width="18.5703125" style="185" customWidth="1"/>
    <col min="774" max="1025" width="9.140625" style="185"/>
    <col min="1026" max="1026" width="13.5703125" style="185" customWidth="1"/>
    <col min="1027" max="1027" width="79.28515625" style="185" customWidth="1"/>
    <col min="1028" max="1028" width="27.28515625" style="185" customWidth="1"/>
    <col min="1029" max="1029" width="18.5703125" style="185" customWidth="1"/>
    <col min="1030" max="1281" width="9.140625" style="185"/>
    <col min="1282" max="1282" width="13.5703125" style="185" customWidth="1"/>
    <col min="1283" max="1283" width="79.28515625" style="185" customWidth="1"/>
    <col min="1284" max="1284" width="27.28515625" style="185" customWidth="1"/>
    <col min="1285" max="1285" width="18.5703125" style="185" customWidth="1"/>
    <col min="1286" max="1537" width="9.140625" style="185"/>
    <col min="1538" max="1538" width="13.5703125" style="185" customWidth="1"/>
    <col min="1539" max="1539" width="79.28515625" style="185" customWidth="1"/>
    <col min="1540" max="1540" width="27.28515625" style="185" customWidth="1"/>
    <col min="1541" max="1541" width="18.5703125" style="185" customWidth="1"/>
    <col min="1542" max="1793" width="9.140625" style="185"/>
    <col min="1794" max="1794" width="13.5703125" style="185" customWidth="1"/>
    <col min="1795" max="1795" width="79.28515625" style="185" customWidth="1"/>
    <col min="1796" max="1796" width="27.28515625" style="185" customWidth="1"/>
    <col min="1797" max="1797" width="18.5703125" style="185" customWidth="1"/>
    <col min="1798" max="2049" width="9.140625" style="185"/>
    <col min="2050" max="2050" width="13.5703125" style="185" customWidth="1"/>
    <col min="2051" max="2051" width="79.28515625" style="185" customWidth="1"/>
    <col min="2052" max="2052" width="27.28515625" style="185" customWidth="1"/>
    <col min="2053" max="2053" width="18.5703125" style="185" customWidth="1"/>
    <col min="2054" max="2305" width="9.140625" style="185"/>
    <col min="2306" max="2306" width="13.5703125" style="185" customWidth="1"/>
    <col min="2307" max="2307" width="79.28515625" style="185" customWidth="1"/>
    <col min="2308" max="2308" width="27.28515625" style="185" customWidth="1"/>
    <col min="2309" max="2309" width="18.5703125" style="185" customWidth="1"/>
    <col min="2310" max="2561" width="9.140625" style="185"/>
    <col min="2562" max="2562" width="13.5703125" style="185" customWidth="1"/>
    <col min="2563" max="2563" width="79.28515625" style="185" customWidth="1"/>
    <col min="2564" max="2564" width="27.28515625" style="185" customWidth="1"/>
    <col min="2565" max="2565" width="18.5703125" style="185" customWidth="1"/>
    <col min="2566" max="2817" width="9.140625" style="185"/>
    <col min="2818" max="2818" width="13.5703125" style="185" customWidth="1"/>
    <col min="2819" max="2819" width="79.28515625" style="185" customWidth="1"/>
    <col min="2820" max="2820" width="27.28515625" style="185" customWidth="1"/>
    <col min="2821" max="2821" width="18.5703125" style="185" customWidth="1"/>
    <col min="2822" max="3073" width="9.140625" style="185"/>
    <col min="3074" max="3074" width="13.5703125" style="185" customWidth="1"/>
    <col min="3075" max="3075" width="79.28515625" style="185" customWidth="1"/>
    <col min="3076" max="3076" width="27.28515625" style="185" customWidth="1"/>
    <col min="3077" max="3077" width="18.5703125" style="185" customWidth="1"/>
    <col min="3078" max="3329" width="9.140625" style="185"/>
    <col min="3330" max="3330" width="13.5703125" style="185" customWidth="1"/>
    <col min="3331" max="3331" width="79.28515625" style="185" customWidth="1"/>
    <col min="3332" max="3332" width="27.28515625" style="185" customWidth="1"/>
    <col min="3333" max="3333" width="18.5703125" style="185" customWidth="1"/>
    <col min="3334" max="3585" width="9.140625" style="185"/>
    <col min="3586" max="3586" width="13.5703125" style="185" customWidth="1"/>
    <col min="3587" max="3587" width="79.28515625" style="185" customWidth="1"/>
    <col min="3588" max="3588" width="27.28515625" style="185" customWidth="1"/>
    <col min="3589" max="3589" width="18.5703125" style="185" customWidth="1"/>
    <col min="3590" max="3841" width="9.140625" style="185"/>
    <col min="3842" max="3842" width="13.5703125" style="185" customWidth="1"/>
    <col min="3843" max="3843" width="79.28515625" style="185" customWidth="1"/>
    <col min="3844" max="3844" width="27.28515625" style="185" customWidth="1"/>
    <col min="3845" max="3845" width="18.5703125" style="185" customWidth="1"/>
    <col min="3846" max="4097" width="9.140625" style="185"/>
    <col min="4098" max="4098" width="13.5703125" style="185" customWidth="1"/>
    <col min="4099" max="4099" width="79.28515625" style="185" customWidth="1"/>
    <col min="4100" max="4100" width="27.28515625" style="185" customWidth="1"/>
    <col min="4101" max="4101" width="18.5703125" style="185" customWidth="1"/>
    <col min="4102" max="4353" width="9.140625" style="185"/>
    <col min="4354" max="4354" width="13.5703125" style="185" customWidth="1"/>
    <col min="4355" max="4355" width="79.28515625" style="185" customWidth="1"/>
    <col min="4356" max="4356" width="27.28515625" style="185" customWidth="1"/>
    <col min="4357" max="4357" width="18.5703125" style="185" customWidth="1"/>
    <col min="4358" max="4609" width="9.140625" style="185"/>
    <col min="4610" max="4610" width="13.5703125" style="185" customWidth="1"/>
    <col min="4611" max="4611" width="79.28515625" style="185" customWidth="1"/>
    <col min="4612" max="4612" width="27.28515625" style="185" customWidth="1"/>
    <col min="4613" max="4613" width="18.5703125" style="185" customWidth="1"/>
    <col min="4614" max="4865" width="9.140625" style="185"/>
    <col min="4866" max="4866" width="13.5703125" style="185" customWidth="1"/>
    <col min="4867" max="4867" width="79.28515625" style="185" customWidth="1"/>
    <col min="4868" max="4868" width="27.28515625" style="185" customWidth="1"/>
    <col min="4869" max="4869" width="18.5703125" style="185" customWidth="1"/>
    <col min="4870" max="5121" width="9.140625" style="185"/>
    <col min="5122" max="5122" width="13.5703125" style="185" customWidth="1"/>
    <col min="5123" max="5123" width="79.28515625" style="185" customWidth="1"/>
    <col min="5124" max="5124" width="27.28515625" style="185" customWidth="1"/>
    <col min="5125" max="5125" width="18.5703125" style="185" customWidth="1"/>
    <col min="5126" max="5377" width="9.140625" style="185"/>
    <col min="5378" max="5378" width="13.5703125" style="185" customWidth="1"/>
    <col min="5379" max="5379" width="79.28515625" style="185" customWidth="1"/>
    <col min="5380" max="5380" width="27.28515625" style="185" customWidth="1"/>
    <col min="5381" max="5381" width="18.5703125" style="185" customWidth="1"/>
    <col min="5382" max="5633" width="9.140625" style="185"/>
    <col min="5634" max="5634" width="13.5703125" style="185" customWidth="1"/>
    <col min="5635" max="5635" width="79.28515625" style="185" customWidth="1"/>
    <col min="5636" max="5636" width="27.28515625" style="185" customWidth="1"/>
    <col min="5637" max="5637" width="18.5703125" style="185" customWidth="1"/>
    <col min="5638" max="5889" width="9.140625" style="185"/>
    <col min="5890" max="5890" width="13.5703125" style="185" customWidth="1"/>
    <col min="5891" max="5891" width="79.28515625" style="185" customWidth="1"/>
    <col min="5892" max="5892" width="27.28515625" style="185" customWidth="1"/>
    <col min="5893" max="5893" width="18.5703125" style="185" customWidth="1"/>
    <col min="5894" max="6145" width="9.140625" style="185"/>
    <col min="6146" max="6146" width="13.5703125" style="185" customWidth="1"/>
    <col min="6147" max="6147" width="79.28515625" style="185" customWidth="1"/>
    <col min="6148" max="6148" width="27.28515625" style="185" customWidth="1"/>
    <col min="6149" max="6149" width="18.5703125" style="185" customWidth="1"/>
    <col min="6150" max="6401" width="9.140625" style="185"/>
    <col min="6402" max="6402" width="13.5703125" style="185" customWidth="1"/>
    <col min="6403" max="6403" width="79.28515625" style="185" customWidth="1"/>
    <col min="6404" max="6404" width="27.28515625" style="185" customWidth="1"/>
    <col min="6405" max="6405" width="18.5703125" style="185" customWidth="1"/>
    <col min="6406" max="6657" width="9.140625" style="185"/>
    <col min="6658" max="6658" width="13.5703125" style="185" customWidth="1"/>
    <col min="6659" max="6659" width="79.28515625" style="185" customWidth="1"/>
    <col min="6660" max="6660" width="27.28515625" style="185" customWidth="1"/>
    <col min="6661" max="6661" width="18.5703125" style="185" customWidth="1"/>
    <col min="6662" max="6913" width="9.140625" style="185"/>
    <col min="6914" max="6914" width="13.5703125" style="185" customWidth="1"/>
    <col min="6915" max="6915" width="79.28515625" style="185" customWidth="1"/>
    <col min="6916" max="6916" width="27.28515625" style="185" customWidth="1"/>
    <col min="6917" max="6917" width="18.5703125" style="185" customWidth="1"/>
    <col min="6918" max="7169" width="9.140625" style="185"/>
    <col min="7170" max="7170" width="13.5703125" style="185" customWidth="1"/>
    <col min="7171" max="7171" width="79.28515625" style="185" customWidth="1"/>
    <col min="7172" max="7172" width="27.28515625" style="185" customWidth="1"/>
    <col min="7173" max="7173" width="18.5703125" style="185" customWidth="1"/>
    <col min="7174" max="7425" width="9.140625" style="185"/>
    <col min="7426" max="7426" width="13.5703125" style="185" customWidth="1"/>
    <col min="7427" max="7427" width="79.28515625" style="185" customWidth="1"/>
    <col min="7428" max="7428" width="27.28515625" style="185" customWidth="1"/>
    <col min="7429" max="7429" width="18.5703125" style="185" customWidth="1"/>
    <col min="7430" max="7681" width="9.140625" style="185"/>
    <col min="7682" max="7682" width="13.5703125" style="185" customWidth="1"/>
    <col min="7683" max="7683" width="79.28515625" style="185" customWidth="1"/>
    <col min="7684" max="7684" width="27.28515625" style="185" customWidth="1"/>
    <col min="7685" max="7685" width="18.5703125" style="185" customWidth="1"/>
    <col min="7686" max="7937" width="9.140625" style="185"/>
    <col min="7938" max="7938" width="13.5703125" style="185" customWidth="1"/>
    <col min="7939" max="7939" width="79.28515625" style="185" customWidth="1"/>
    <col min="7940" max="7940" width="27.28515625" style="185" customWidth="1"/>
    <col min="7941" max="7941" width="18.5703125" style="185" customWidth="1"/>
    <col min="7942" max="8193" width="9.140625" style="185"/>
    <col min="8194" max="8194" width="13.5703125" style="185" customWidth="1"/>
    <col min="8195" max="8195" width="79.28515625" style="185" customWidth="1"/>
    <col min="8196" max="8196" width="27.28515625" style="185" customWidth="1"/>
    <col min="8197" max="8197" width="18.5703125" style="185" customWidth="1"/>
    <col min="8198" max="8449" width="9.140625" style="185"/>
    <col min="8450" max="8450" width="13.5703125" style="185" customWidth="1"/>
    <col min="8451" max="8451" width="79.28515625" style="185" customWidth="1"/>
    <col min="8452" max="8452" width="27.28515625" style="185" customWidth="1"/>
    <col min="8453" max="8453" width="18.5703125" style="185" customWidth="1"/>
    <col min="8454" max="8705" width="9.140625" style="185"/>
    <col min="8706" max="8706" width="13.5703125" style="185" customWidth="1"/>
    <col min="8707" max="8707" width="79.28515625" style="185" customWidth="1"/>
    <col min="8708" max="8708" width="27.28515625" style="185" customWidth="1"/>
    <col min="8709" max="8709" width="18.5703125" style="185" customWidth="1"/>
    <col min="8710" max="8961" width="9.140625" style="185"/>
    <col min="8962" max="8962" width="13.5703125" style="185" customWidth="1"/>
    <col min="8963" max="8963" width="79.28515625" style="185" customWidth="1"/>
    <col min="8964" max="8964" width="27.28515625" style="185" customWidth="1"/>
    <col min="8965" max="8965" width="18.5703125" style="185" customWidth="1"/>
    <col min="8966" max="9217" width="9.140625" style="185"/>
    <col min="9218" max="9218" width="13.5703125" style="185" customWidth="1"/>
    <col min="9219" max="9219" width="79.28515625" style="185" customWidth="1"/>
    <col min="9220" max="9220" width="27.28515625" style="185" customWidth="1"/>
    <col min="9221" max="9221" width="18.5703125" style="185" customWidth="1"/>
    <col min="9222" max="9473" width="9.140625" style="185"/>
    <col min="9474" max="9474" width="13.5703125" style="185" customWidth="1"/>
    <col min="9475" max="9475" width="79.28515625" style="185" customWidth="1"/>
    <col min="9476" max="9476" width="27.28515625" style="185" customWidth="1"/>
    <col min="9477" max="9477" width="18.5703125" style="185" customWidth="1"/>
    <col min="9478" max="9729" width="9.140625" style="185"/>
    <col min="9730" max="9730" width="13.5703125" style="185" customWidth="1"/>
    <col min="9731" max="9731" width="79.28515625" style="185" customWidth="1"/>
    <col min="9732" max="9732" width="27.28515625" style="185" customWidth="1"/>
    <col min="9733" max="9733" width="18.5703125" style="185" customWidth="1"/>
    <col min="9734" max="9985" width="9.140625" style="185"/>
    <col min="9986" max="9986" width="13.5703125" style="185" customWidth="1"/>
    <col min="9987" max="9987" width="79.28515625" style="185" customWidth="1"/>
    <col min="9988" max="9988" width="27.28515625" style="185" customWidth="1"/>
    <col min="9989" max="9989" width="18.5703125" style="185" customWidth="1"/>
    <col min="9990" max="10241" width="9.140625" style="185"/>
    <col min="10242" max="10242" width="13.5703125" style="185" customWidth="1"/>
    <col min="10243" max="10243" width="79.28515625" style="185" customWidth="1"/>
    <col min="10244" max="10244" width="27.28515625" style="185" customWidth="1"/>
    <col min="10245" max="10245" width="18.5703125" style="185" customWidth="1"/>
    <col min="10246" max="10497" width="9.140625" style="185"/>
    <col min="10498" max="10498" width="13.5703125" style="185" customWidth="1"/>
    <col min="10499" max="10499" width="79.28515625" style="185" customWidth="1"/>
    <col min="10500" max="10500" width="27.28515625" style="185" customWidth="1"/>
    <col min="10501" max="10501" width="18.5703125" style="185" customWidth="1"/>
    <col min="10502" max="10753" width="9.140625" style="185"/>
    <col min="10754" max="10754" width="13.5703125" style="185" customWidth="1"/>
    <col min="10755" max="10755" width="79.28515625" style="185" customWidth="1"/>
    <col min="10756" max="10756" width="27.28515625" style="185" customWidth="1"/>
    <col min="10757" max="10757" width="18.5703125" style="185" customWidth="1"/>
    <col min="10758" max="11009" width="9.140625" style="185"/>
    <col min="11010" max="11010" width="13.5703125" style="185" customWidth="1"/>
    <col min="11011" max="11011" width="79.28515625" style="185" customWidth="1"/>
    <col min="11012" max="11012" width="27.28515625" style="185" customWidth="1"/>
    <col min="11013" max="11013" width="18.5703125" style="185" customWidth="1"/>
    <col min="11014" max="11265" width="9.140625" style="185"/>
    <col min="11266" max="11266" width="13.5703125" style="185" customWidth="1"/>
    <col min="11267" max="11267" width="79.28515625" style="185" customWidth="1"/>
    <col min="11268" max="11268" width="27.28515625" style="185" customWidth="1"/>
    <col min="11269" max="11269" width="18.5703125" style="185" customWidth="1"/>
    <col min="11270" max="11521" width="9.140625" style="185"/>
    <col min="11522" max="11522" width="13.5703125" style="185" customWidth="1"/>
    <col min="11523" max="11523" width="79.28515625" style="185" customWidth="1"/>
    <col min="11524" max="11524" width="27.28515625" style="185" customWidth="1"/>
    <col min="11525" max="11525" width="18.5703125" style="185" customWidth="1"/>
    <col min="11526" max="11777" width="9.140625" style="185"/>
    <col min="11778" max="11778" width="13.5703125" style="185" customWidth="1"/>
    <col min="11779" max="11779" width="79.28515625" style="185" customWidth="1"/>
    <col min="11780" max="11780" width="27.28515625" style="185" customWidth="1"/>
    <col min="11781" max="11781" width="18.5703125" style="185" customWidth="1"/>
    <col min="11782" max="12033" width="9.140625" style="185"/>
    <col min="12034" max="12034" width="13.5703125" style="185" customWidth="1"/>
    <col min="12035" max="12035" width="79.28515625" style="185" customWidth="1"/>
    <col min="12036" max="12036" width="27.28515625" style="185" customWidth="1"/>
    <col min="12037" max="12037" width="18.5703125" style="185" customWidth="1"/>
    <col min="12038" max="12289" width="9.140625" style="185"/>
    <col min="12290" max="12290" width="13.5703125" style="185" customWidth="1"/>
    <col min="12291" max="12291" width="79.28515625" style="185" customWidth="1"/>
    <col min="12292" max="12292" width="27.28515625" style="185" customWidth="1"/>
    <col min="12293" max="12293" width="18.5703125" style="185" customWidth="1"/>
    <col min="12294" max="12545" width="9.140625" style="185"/>
    <col min="12546" max="12546" width="13.5703125" style="185" customWidth="1"/>
    <col min="12547" max="12547" width="79.28515625" style="185" customWidth="1"/>
    <col min="12548" max="12548" width="27.28515625" style="185" customWidth="1"/>
    <col min="12549" max="12549" width="18.5703125" style="185" customWidth="1"/>
    <col min="12550" max="12801" width="9.140625" style="185"/>
    <col min="12802" max="12802" width="13.5703125" style="185" customWidth="1"/>
    <col min="12803" max="12803" width="79.28515625" style="185" customWidth="1"/>
    <col min="12804" max="12804" width="27.28515625" style="185" customWidth="1"/>
    <col min="12805" max="12805" width="18.5703125" style="185" customWidth="1"/>
    <col min="12806" max="13057" width="9.140625" style="185"/>
    <col min="13058" max="13058" width="13.5703125" style="185" customWidth="1"/>
    <col min="13059" max="13059" width="79.28515625" style="185" customWidth="1"/>
    <col min="13060" max="13060" width="27.28515625" style="185" customWidth="1"/>
    <col min="13061" max="13061" width="18.5703125" style="185" customWidth="1"/>
    <col min="13062" max="13313" width="9.140625" style="185"/>
    <col min="13314" max="13314" width="13.5703125" style="185" customWidth="1"/>
    <col min="13315" max="13315" width="79.28515625" style="185" customWidth="1"/>
    <col min="13316" max="13316" width="27.28515625" style="185" customWidth="1"/>
    <col min="13317" max="13317" width="18.5703125" style="185" customWidth="1"/>
    <col min="13318" max="13569" width="9.140625" style="185"/>
    <col min="13570" max="13570" width="13.5703125" style="185" customWidth="1"/>
    <col min="13571" max="13571" width="79.28515625" style="185" customWidth="1"/>
    <col min="13572" max="13572" width="27.28515625" style="185" customWidth="1"/>
    <col min="13573" max="13573" width="18.5703125" style="185" customWidth="1"/>
    <col min="13574" max="13825" width="9.140625" style="185"/>
    <col min="13826" max="13826" width="13.5703125" style="185" customWidth="1"/>
    <col min="13827" max="13827" width="79.28515625" style="185" customWidth="1"/>
    <col min="13828" max="13828" width="27.28515625" style="185" customWidth="1"/>
    <col min="13829" max="13829" width="18.5703125" style="185" customWidth="1"/>
    <col min="13830" max="14081" width="9.140625" style="185"/>
    <col min="14082" max="14082" width="13.5703125" style="185" customWidth="1"/>
    <col min="14083" max="14083" width="79.28515625" style="185" customWidth="1"/>
    <col min="14084" max="14084" width="27.28515625" style="185" customWidth="1"/>
    <col min="14085" max="14085" width="18.5703125" style="185" customWidth="1"/>
    <col min="14086" max="14337" width="9.140625" style="185"/>
    <col min="14338" max="14338" width="13.5703125" style="185" customWidth="1"/>
    <col min="14339" max="14339" width="79.28515625" style="185" customWidth="1"/>
    <col min="14340" max="14340" width="27.28515625" style="185" customWidth="1"/>
    <col min="14341" max="14341" width="18.5703125" style="185" customWidth="1"/>
    <col min="14342" max="14593" width="9.140625" style="185"/>
    <col min="14594" max="14594" width="13.5703125" style="185" customWidth="1"/>
    <col min="14595" max="14595" width="79.28515625" style="185" customWidth="1"/>
    <col min="14596" max="14596" width="27.28515625" style="185" customWidth="1"/>
    <col min="14597" max="14597" width="18.5703125" style="185" customWidth="1"/>
    <col min="14598" max="14849" width="9.140625" style="185"/>
    <col min="14850" max="14850" width="13.5703125" style="185" customWidth="1"/>
    <col min="14851" max="14851" width="79.28515625" style="185" customWidth="1"/>
    <col min="14852" max="14852" width="27.28515625" style="185" customWidth="1"/>
    <col min="14853" max="14853" width="18.5703125" style="185" customWidth="1"/>
    <col min="14854" max="15105" width="9.140625" style="185"/>
    <col min="15106" max="15106" width="13.5703125" style="185" customWidth="1"/>
    <col min="15107" max="15107" width="79.28515625" style="185" customWidth="1"/>
    <col min="15108" max="15108" width="27.28515625" style="185" customWidth="1"/>
    <col min="15109" max="15109" width="18.5703125" style="185" customWidth="1"/>
    <col min="15110" max="15361" width="9.140625" style="185"/>
    <col min="15362" max="15362" width="13.5703125" style="185" customWidth="1"/>
    <col min="15363" max="15363" width="79.28515625" style="185" customWidth="1"/>
    <col min="15364" max="15364" width="27.28515625" style="185" customWidth="1"/>
    <col min="15365" max="15365" width="18.5703125" style="185" customWidth="1"/>
    <col min="15366" max="15617" width="9.140625" style="185"/>
    <col min="15618" max="15618" width="13.5703125" style="185" customWidth="1"/>
    <col min="15619" max="15619" width="79.28515625" style="185" customWidth="1"/>
    <col min="15620" max="15620" width="27.28515625" style="185" customWidth="1"/>
    <col min="15621" max="15621" width="18.5703125" style="185" customWidth="1"/>
    <col min="15622" max="15873" width="9.140625" style="185"/>
    <col min="15874" max="15874" width="13.5703125" style="185" customWidth="1"/>
    <col min="15875" max="15875" width="79.28515625" style="185" customWidth="1"/>
    <col min="15876" max="15876" width="27.28515625" style="185" customWidth="1"/>
    <col min="15877" max="15877" width="18.5703125" style="185" customWidth="1"/>
    <col min="15878" max="16129" width="9.140625" style="185"/>
    <col min="16130" max="16130" width="13.5703125" style="185" customWidth="1"/>
    <col min="16131" max="16131" width="79.28515625" style="185" customWidth="1"/>
    <col min="16132" max="16132" width="27.28515625" style="185" customWidth="1"/>
    <col min="16133" max="16133" width="18.5703125" style="185" customWidth="1"/>
    <col min="16134" max="16384" width="9.140625" style="185"/>
  </cols>
  <sheetData>
    <row r="1" spans="1:19" ht="30.75" customHeight="1" x14ac:dyDescent="0.25">
      <c r="A1" s="381"/>
      <c r="B1" s="382"/>
      <c r="C1" s="382"/>
      <c r="D1" s="382"/>
      <c r="E1" s="382"/>
      <c r="F1" s="183"/>
      <c r="G1" s="183"/>
      <c r="R1" s="184"/>
      <c r="S1" s="184"/>
    </row>
    <row r="2" spans="1:19" ht="12.75" customHeight="1" x14ac:dyDescent="0.25">
      <c r="A2" s="381"/>
      <c r="B2" s="383"/>
      <c r="C2" s="383"/>
      <c r="D2" s="383"/>
      <c r="E2" s="383"/>
      <c r="F2" s="186"/>
      <c r="G2" s="187"/>
      <c r="R2" s="184"/>
      <c r="S2" s="184"/>
    </row>
    <row r="3" spans="1:19" ht="9.9499999999999993" customHeight="1" x14ac:dyDescent="0.25">
      <c r="A3" s="381"/>
      <c r="B3" s="383"/>
      <c r="C3" s="383"/>
      <c r="D3" s="383"/>
      <c r="E3" s="383"/>
      <c r="F3" s="186"/>
      <c r="G3" s="187"/>
      <c r="R3" s="184"/>
      <c r="S3" s="184"/>
    </row>
    <row r="4" spans="1:19" ht="18" customHeight="1" x14ac:dyDescent="0.25">
      <c r="A4" s="381"/>
      <c r="B4" s="384"/>
      <c r="C4" s="384"/>
      <c r="D4" s="384"/>
      <c r="E4" s="384"/>
      <c r="F4" s="188"/>
      <c r="G4" s="189"/>
      <c r="R4" s="184"/>
      <c r="S4" s="184"/>
    </row>
    <row r="5" spans="1:19" ht="26.1" customHeight="1" thickBot="1" x14ac:dyDescent="0.3">
      <c r="A5" s="381"/>
      <c r="B5" s="330"/>
      <c r="C5" s="331"/>
      <c r="D5" s="331"/>
      <c r="E5" s="331"/>
      <c r="F5" s="191"/>
      <c r="G5" s="192"/>
      <c r="I5" s="190"/>
      <c r="R5" s="184"/>
      <c r="S5" s="184"/>
    </row>
    <row r="6" spans="1:19" s="198" customFormat="1" ht="15.75" customHeight="1" x14ac:dyDescent="0.25">
      <c r="A6" s="379" t="s">
        <v>505</v>
      </c>
      <c r="B6" s="380"/>
      <c r="C6" s="193"/>
      <c r="D6" s="193"/>
      <c r="E6" s="194"/>
      <c r="F6" s="195"/>
      <c r="G6" s="196"/>
      <c r="H6" s="197"/>
      <c r="I6" s="197"/>
      <c r="J6" s="197"/>
      <c r="K6" s="197"/>
      <c r="L6" s="197"/>
      <c r="M6" s="197"/>
      <c r="N6" s="197"/>
      <c r="O6" s="197"/>
      <c r="P6" s="197"/>
      <c r="Q6" s="197"/>
      <c r="R6" s="197"/>
      <c r="S6" s="197"/>
    </row>
    <row r="7" spans="1:19" s="198" customFormat="1" ht="8.25" customHeight="1" x14ac:dyDescent="0.25">
      <c r="A7" s="199"/>
      <c r="B7" s="196"/>
      <c r="C7" s="200"/>
      <c r="D7" s="200"/>
      <c r="E7" s="201"/>
      <c r="F7" s="202"/>
      <c r="G7" s="203"/>
      <c r="H7" s="197"/>
      <c r="I7" s="200"/>
      <c r="J7" s="197"/>
      <c r="K7" s="197"/>
      <c r="L7" s="197"/>
      <c r="M7" s="197"/>
      <c r="N7" s="197"/>
      <c r="O7" s="197"/>
      <c r="P7" s="197"/>
      <c r="Q7" s="197"/>
      <c r="R7" s="197"/>
      <c r="S7" s="197"/>
    </row>
    <row r="8" spans="1:19" s="198" customFormat="1" ht="15.75" customHeight="1" x14ac:dyDescent="0.25">
      <c r="A8" s="372" t="s">
        <v>506</v>
      </c>
      <c r="B8" s="373"/>
      <c r="C8" s="204"/>
      <c r="D8" s="204"/>
      <c r="E8" s="205"/>
      <c r="F8" s="374"/>
      <c r="G8" s="374"/>
      <c r="H8" s="197"/>
      <c r="I8" s="197"/>
      <c r="J8" s="197"/>
      <c r="K8" s="197"/>
      <c r="L8" s="197"/>
      <c r="M8" s="197"/>
      <c r="N8" s="197"/>
      <c r="O8" s="197"/>
      <c r="P8" s="197"/>
      <c r="Q8" s="197"/>
      <c r="R8" s="197"/>
      <c r="S8" s="197"/>
    </row>
    <row r="9" spans="1:19" ht="8.25" customHeight="1" thickBot="1" x14ac:dyDescent="0.3">
      <c r="A9" s="206"/>
      <c r="B9" s="207"/>
      <c r="C9" s="207"/>
      <c r="D9" s="207"/>
      <c r="E9" s="208"/>
      <c r="F9" s="209"/>
      <c r="G9" s="210"/>
      <c r="R9" s="184"/>
      <c r="S9" s="184"/>
    </row>
    <row r="10" spans="1:19" ht="18" customHeight="1" thickBot="1" x14ac:dyDescent="0.3">
      <c r="A10" s="375"/>
      <c r="B10" s="375"/>
      <c r="C10" s="375"/>
      <c r="D10" s="375"/>
      <c r="E10" s="375"/>
    </row>
    <row r="11" spans="1:19" s="216" customFormat="1" ht="39.950000000000003" customHeight="1" thickBot="1" x14ac:dyDescent="0.3">
      <c r="A11" s="211" t="s">
        <v>15</v>
      </c>
      <c r="B11" s="212" t="s">
        <v>17</v>
      </c>
      <c r="C11" s="213" t="s">
        <v>501</v>
      </c>
      <c r="D11" s="213" t="s">
        <v>502</v>
      </c>
      <c r="E11" s="214" t="s">
        <v>22</v>
      </c>
      <c r="F11" s="215"/>
      <c r="G11" s="215"/>
      <c r="H11" s="215"/>
      <c r="I11" s="215"/>
      <c r="J11" s="215"/>
      <c r="K11" s="215"/>
      <c r="L11" s="215"/>
      <c r="M11" s="215"/>
      <c r="N11" s="215"/>
      <c r="O11" s="215"/>
      <c r="P11" s="215"/>
      <c r="Q11" s="215"/>
    </row>
    <row r="12" spans="1:19" s="222" customFormat="1" ht="4.5" customHeight="1" x14ac:dyDescent="0.25">
      <c r="A12" s="217"/>
      <c r="B12" s="218"/>
      <c r="C12" s="219"/>
      <c r="D12" s="219"/>
      <c r="E12" s="220"/>
      <c r="F12" s="221"/>
      <c r="G12" s="221"/>
      <c r="H12" s="221"/>
      <c r="I12" s="221"/>
      <c r="J12" s="221"/>
      <c r="K12" s="221"/>
      <c r="L12" s="221"/>
      <c r="M12" s="221"/>
      <c r="N12" s="221"/>
      <c r="O12" s="221"/>
      <c r="P12" s="221"/>
      <c r="Q12" s="221"/>
    </row>
    <row r="13" spans="1:19" s="222" customFormat="1" ht="19.5" customHeight="1" x14ac:dyDescent="0.25">
      <c r="A13" s="223">
        <v>1</v>
      </c>
      <c r="B13" s="224" t="s">
        <v>23</v>
      </c>
      <c r="C13" s="225">
        <f>Orçamento!E10</f>
        <v>0</v>
      </c>
      <c r="D13" s="226" t="e">
        <f>C13*(1+Orçamento!$E$457)</f>
        <v>#VALUE!</v>
      </c>
      <c r="E13" s="227" t="e">
        <f>D13/$C$35</f>
        <v>#VALUE!</v>
      </c>
      <c r="F13" s="221"/>
      <c r="G13" s="221"/>
      <c r="H13" s="221"/>
      <c r="I13" s="221"/>
      <c r="J13" s="221"/>
      <c r="K13" s="221"/>
      <c r="L13" s="221"/>
      <c r="M13" s="221"/>
      <c r="N13" s="221"/>
      <c r="O13" s="221"/>
      <c r="P13" s="221"/>
      <c r="Q13" s="221"/>
    </row>
    <row r="14" spans="1:19" s="221" customFormat="1" ht="4.5" customHeight="1" x14ac:dyDescent="0.25">
      <c r="A14" s="228"/>
      <c r="B14" s="229"/>
      <c r="C14" s="230"/>
      <c r="D14" s="230"/>
      <c r="E14" s="231"/>
    </row>
    <row r="15" spans="1:19" s="222" customFormat="1" ht="20.100000000000001" customHeight="1" x14ac:dyDescent="0.25">
      <c r="A15" s="223">
        <v>2</v>
      </c>
      <c r="B15" s="224" t="s">
        <v>210</v>
      </c>
      <c r="C15" s="225">
        <f>Orçamento!E34</f>
        <v>0</v>
      </c>
      <c r="D15" s="226" t="e">
        <f>C15*(1+Orçamento!$E$457)</f>
        <v>#VALUE!</v>
      </c>
      <c r="E15" s="227" t="e">
        <f>D15/$C$35</f>
        <v>#VALUE!</v>
      </c>
      <c r="F15" s="221"/>
      <c r="G15" s="221"/>
      <c r="H15" s="221"/>
      <c r="I15" s="221"/>
      <c r="J15" s="221"/>
      <c r="K15" s="221"/>
      <c r="L15" s="221"/>
      <c r="M15" s="221"/>
      <c r="N15" s="221"/>
      <c r="O15" s="221"/>
      <c r="P15" s="221"/>
      <c r="Q15" s="221"/>
    </row>
    <row r="16" spans="1:19" s="221" customFormat="1" ht="4.5" customHeight="1" x14ac:dyDescent="0.25">
      <c r="A16" s="228"/>
      <c r="B16" s="229"/>
      <c r="C16" s="230"/>
      <c r="D16" s="230"/>
      <c r="E16" s="231"/>
    </row>
    <row r="17" spans="1:17" s="222" customFormat="1" ht="28.5" customHeight="1" x14ac:dyDescent="0.25">
      <c r="A17" s="223">
        <v>3</v>
      </c>
      <c r="B17" s="224" t="s">
        <v>211</v>
      </c>
      <c r="C17" s="225">
        <f>Orçamento!E42</f>
        <v>0</v>
      </c>
      <c r="D17" s="226" t="e">
        <f>C17*(1+Orçamento!$E$457)</f>
        <v>#VALUE!</v>
      </c>
      <c r="E17" s="227" t="e">
        <f>D17/$C$35</f>
        <v>#VALUE!</v>
      </c>
      <c r="F17" s="221"/>
      <c r="G17" s="221"/>
      <c r="H17" s="221"/>
      <c r="I17" s="221"/>
      <c r="J17" s="221"/>
      <c r="K17" s="221"/>
      <c r="L17" s="221"/>
      <c r="M17" s="221"/>
      <c r="N17" s="221"/>
      <c r="O17" s="221"/>
      <c r="P17" s="221"/>
      <c r="Q17" s="221"/>
    </row>
    <row r="18" spans="1:17" s="221" customFormat="1" ht="4.5" customHeight="1" x14ac:dyDescent="0.25">
      <c r="A18" s="228"/>
      <c r="B18" s="229"/>
      <c r="C18" s="230"/>
      <c r="D18" s="230"/>
      <c r="E18" s="231"/>
    </row>
    <row r="19" spans="1:17" s="222" customFormat="1" ht="19.5" customHeight="1" x14ac:dyDescent="0.25">
      <c r="A19" s="223">
        <v>4</v>
      </c>
      <c r="B19" s="224" t="s">
        <v>39</v>
      </c>
      <c r="C19" s="225">
        <f>Orçamento!E72</f>
        <v>0</v>
      </c>
      <c r="D19" s="226" t="e">
        <f>C19*(1+Orçamento!$E$457)</f>
        <v>#VALUE!</v>
      </c>
      <c r="E19" s="227" t="e">
        <f>D19/$C$35</f>
        <v>#VALUE!</v>
      </c>
      <c r="F19" s="221"/>
      <c r="G19" s="221"/>
      <c r="H19" s="221"/>
      <c r="I19" s="221"/>
      <c r="J19" s="221"/>
      <c r="K19" s="221"/>
      <c r="L19" s="221"/>
      <c r="M19" s="221"/>
      <c r="N19" s="221"/>
      <c r="O19" s="221"/>
      <c r="P19" s="221"/>
      <c r="Q19" s="221"/>
    </row>
    <row r="20" spans="1:17" s="221" customFormat="1" ht="4.5" customHeight="1" x14ac:dyDescent="0.25">
      <c r="A20" s="228"/>
      <c r="B20" s="229"/>
      <c r="C20" s="230"/>
      <c r="D20" s="230"/>
      <c r="E20" s="231"/>
    </row>
    <row r="21" spans="1:17" s="222" customFormat="1" ht="19.5" customHeight="1" x14ac:dyDescent="0.25">
      <c r="A21" s="223">
        <v>5</v>
      </c>
      <c r="B21" s="224" t="s">
        <v>141</v>
      </c>
      <c r="C21" s="225">
        <f>Orçamento!E103</f>
        <v>0</v>
      </c>
      <c r="D21" s="226" t="e">
        <f>C21*(1+Orçamento!$E$457)</f>
        <v>#VALUE!</v>
      </c>
      <c r="E21" s="227" t="e">
        <f>D21/$C$35</f>
        <v>#VALUE!</v>
      </c>
      <c r="F21" s="221"/>
      <c r="G21" s="221"/>
      <c r="H21" s="221"/>
      <c r="I21" s="221"/>
      <c r="J21" s="221"/>
      <c r="K21" s="221"/>
      <c r="L21" s="221"/>
      <c r="M21" s="221"/>
      <c r="N21" s="221"/>
      <c r="O21" s="221"/>
      <c r="P21" s="221"/>
      <c r="Q21" s="221"/>
    </row>
    <row r="22" spans="1:17" s="221" customFormat="1" ht="4.5" customHeight="1" x14ac:dyDescent="0.25">
      <c r="A22" s="228"/>
      <c r="B22" s="229"/>
      <c r="C22" s="230"/>
      <c r="D22" s="230"/>
      <c r="E22" s="231"/>
    </row>
    <row r="23" spans="1:17" s="222" customFormat="1" ht="19.5" customHeight="1" x14ac:dyDescent="0.25">
      <c r="A23" s="223">
        <v>6</v>
      </c>
      <c r="B23" s="224" t="s">
        <v>9</v>
      </c>
      <c r="C23" s="225">
        <f>Orçamento!E160</f>
        <v>0</v>
      </c>
      <c r="D23" s="226" t="e">
        <f>C23*(1+Orçamento!$E$457)</f>
        <v>#VALUE!</v>
      </c>
      <c r="E23" s="227" t="e">
        <f>D23/$C$35</f>
        <v>#VALUE!</v>
      </c>
      <c r="F23" s="221"/>
      <c r="G23" s="221"/>
      <c r="H23" s="221"/>
      <c r="I23" s="221"/>
      <c r="J23" s="221"/>
      <c r="K23" s="221"/>
      <c r="L23" s="221"/>
      <c r="M23" s="221"/>
      <c r="N23" s="221"/>
      <c r="O23" s="221"/>
      <c r="P23" s="221"/>
      <c r="Q23" s="221"/>
    </row>
    <row r="24" spans="1:17" s="221" customFormat="1" ht="4.5" customHeight="1" x14ac:dyDescent="0.25">
      <c r="A24" s="228"/>
      <c r="B24" s="229"/>
      <c r="C24" s="230"/>
      <c r="D24" s="230"/>
      <c r="E24" s="230"/>
    </row>
    <row r="25" spans="1:17" s="221" customFormat="1" ht="19.5" customHeight="1" x14ac:dyDescent="0.25">
      <c r="A25" s="223">
        <v>7</v>
      </c>
      <c r="B25" s="232" t="s">
        <v>38</v>
      </c>
      <c r="C25" s="225">
        <f>Orçamento!E353</f>
        <v>0</v>
      </c>
      <c r="D25" s="226" t="e">
        <f>C25*(1+Orçamento!$E$457)</f>
        <v>#VALUE!</v>
      </c>
      <c r="E25" s="227" t="e">
        <f>D25/$C$35</f>
        <v>#VALUE!</v>
      </c>
    </row>
    <row r="26" spans="1:17" s="221" customFormat="1" ht="4.5" customHeight="1" x14ac:dyDescent="0.25">
      <c r="A26" s="228"/>
      <c r="B26" s="229"/>
      <c r="C26" s="230"/>
      <c r="D26" s="230"/>
      <c r="E26" s="231"/>
    </row>
    <row r="27" spans="1:17" s="222" customFormat="1" ht="19.5" customHeight="1" x14ac:dyDescent="0.25">
      <c r="A27" s="223">
        <v>8</v>
      </c>
      <c r="B27" s="224" t="s">
        <v>8</v>
      </c>
      <c r="C27" s="225">
        <f>Orçamento!E379</f>
        <v>0</v>
      </c>
      <c r="D27" s="226" t="e">
        <f>C27*(1+Orçamento!$E$457)</f>
        <v>#VALUE!</v>
      </c>
      <c r="E27" s="227" t="e">
        <f>D27/$C$35</f>
        <v>#VALUE!</v>
      </c>
      <c r="F27" s="221"/>
      <c r="G27" s="221"/>
      <c r="H27" s="221"/>
      <c r="I27" s="221"/>
      <c r="J27" s="221"/>
      <c r="K27" s="221"/>
      <c r="L27" s="221"/>
      <c r="M27" s="221"/>
      <c r="N27" s="221"/>
      <c r="O27" s="221"/>
      <c r="P27" s="221"/>
      <c r="Q27" s="221"/>
    </row>
    <row r="28" spans="1:17" s="221" customFormat="1" ht="4.5" customHeight="1" x14ac:dyDescent="0.25">
      <c r="A28" s="228"/>
      <c r="B28" s="229"/>
      <c r="C28" s="230"/>
      <c r="D28" s="230"/>
      <c r="E28" s="231"/>
    </row>
    <row r="29" spans="1:17" s="221" customFormat="1" ht="24" customHeight="1" x14ac:dyDescent="0.25">
      <c r="A29" s="223">
        <v>11</v>
      </c>
      <c r="B29" s="224" t="str">
        <f>Orçamento!D410</f>
        <v>PINTURAS</v>
      </c>
      <c r="C29" s="225">
        <f>Orçamento!E410</f>
        <v>0</v>
      </c>
      <c r="D29" s="226" t="e">
        <f>C29*(1+Orçamento!$E$457)</f>
        <v>#VALUE!</v>
      </c>
      <c r="E29" s="227" t="e">
        <f>Orçamento!I410</f>
        <v>#DIV/0!</v>
      </c>
    </row>
    <row r="30" spans="1:17" s="221" customFormat="1" ht="4.5" customHeight="1" x14ac:dyDescent="0.25">
      <c r="A30" s="228"/>
      <c r="B30" s="229"/>
      <c r="C30" s="230"/>
      <c r="D30" s="230"/>
      <c r="E30" s="231"/>
    </row>
    <row r="31" spans="1:17" s="222" customFormat="1" ht="19.5" customHeight="1" x14ac:dyDescent="0.25">
      <c r="A31" s="223">
        <v>10</v>
      </c>
      <c r="B31" s="224" t="s">
        <v>34</v>
      </c>
      <c r="C31" s="225">
        <f>Orçamento!E434</f>
        <v>0</v>
      </c>
      <c r="D31" s="226" t="e">
        <f>C31*(1+Orçamento!$E$457)</f>
        <v>#VALUE!</v>
      </c>
      <c r="E31" s="227" t="e">
        <f>D31/$C$35</f>
        <v>#VALUE!</v>
      </c>
      <c r="F31" s="221"/>
      <c r="G31" s="221"/>
      <c r="H31" s="221"/>
      <c r="I31" s="221"/>
      <c r="J31" s="221"/>
      <c r="K31" s="221"/>
      <c r="L31" s="221"/>
      <c r="M31" s="221"/>
      <c r="N31" s="221"/>
      <c r="O31" s="221"/>
      <c r="P31" s="221"/>
      <c r="Q31" s="221"/>
    </row>
    <row r="32" spans="1:17" s="239" customFormat="1" ht="4.5" customHeight="1" x14ac:dyDescent="0.25">
      <c r="A32" s="233"/>
      <c r="B32" s="234"/>
      <c r="C32" s="235"/>
      <c r="D32" s="235"/>
      <c r="E32" s="236"/>
      <c r="F32" s="237"/>
      <c r="G32" s="238"/>
      <c r="H32" s="238"/>
      <c r="I32" s="238"/>
      <c r="J32" s="238"/>
      <c r="K32" s="238"/>
      <c r="L32" s="238"/>
      <c r="M32" s="238"/>
      <c r="N32" s="238"/>
      <c r="O32" s="238"/>
      <c r="P32" s="238"/>
      <c r="Q32" s="238"/>
    </row>
    <row r="33" spans="1:19" ht="19.5" customHeight="1" thickBot="1" x14ac:dyDescent="0.3">
      <c r="A33" s="376" t="s">
        <v>503</v>
      </c>
      <c r="B33" s="376"/>
      <c r="C33" s="240">
        <f>SUM(C13:C31)</f>
        <v>0</v>
      </c>
      <c r="D33" s="240" t="e">
        <f>SUM(D13:D31)</f>
        <v>#VALUE!</v>
      </c>
      <c r="E33" s="241" t="e">
        <f>SUM(E13:E31)</f>
        <v>#VALUE!</v>
      </c>
      <c r="F33" s="242"/>
    </row>
    <row r="34" spans="1:19" ht="12.75" customHeight="1" x14ac:dyDescent="0.25">
      <c r="A34" s="49"/>
      <c r="B34" s="49"/>
      <c r="C34" s="243"/>
      <c r="D34" s="243"/>
      <c r="E34" s="244"/>
    </row>
    <row r="35" spans="1:19" ht="28.5" customHeight="1" thickBot="1" x14ac:dyDescent="0.3">
      <c r="A35" s="376" t="s">
        <v>504</v>
      </c>
      <c r="B35" s="376"/>
      <c r="C35" s="377" t="e">
        <f>D33</f>
        <v>#VALUE!</v>
      </c>
      <c r="D35" s="377"/>
      <c r="E35" s="377"/>
    </row>
    <row r="36" spans="1:19" ht="12.75" customHeight="1" x14ac:dyDescent="0.25">
      <c r="A36" s="49"/>
      <c r="B36" s="49"/>
      <c r="C36" s="243"/>
      <c r="D36" s="243"/>
      <c r="E36" s="244"/>
    </row>
    <row r="37" spans="1:19" s="184" customFormat="1" ht="12.75" customHeight="1" x14ac:dyDescent="0.25">
      <c r="A37" s="49"/>
      <c r="B37" s="49"/>
      <c r="C37" s="245"/>
      <c r="D37" s="246"/>
      <c r="E37" s="247"/>
      <c r="F37" s="27"/>
      <c r="R37" s="185"/>
      <c r="S37" s="185"/>
    </row>
    <row r="38" spans="1:19" s="184" customFormat="1" ht="15" customHeight="1" x14ac:dyDescent="0.25">
      <c r="A38" s="378"/>
      <c r="B38" s="378"/>
      <c r="C38" s="378"/>
      <c r="D38" s="378"/>
      <c r="E38" s="378"/>
      <c r="F38" s="27"/>
      <c r="R38" s="185"/>
      <c r="S38" s="185"/>
    </row>
    <row r="39" spans="1:19" s="184" customFormat="1" ht="12.75" customHeight="1" x14ac:dyDescent="0.25">
      <c r="A39" s="49"/>
      <c r="B39" s="248"/>
      <c r="C39" s="243"/>
      <c r="D39" s="243"/>
      <c r="E39" s="244"/>
      <c r="F39" s="27"/>
      <c r="R39" s="185"/>
      <c r="S39" s="185"/>
    </row>
    <row r="40" spans="1:19" s="184" customFormat="1" ht="12.75" customHeight="1" x14ac:dyDescent="0.25">
      <c r="A40" s="49"/>
      <c r="B40" s="49"/>
      <c r="C40" s="243"/>
      <c r="D40" s="243"/>
      <c r="E40" s="244"/>
      <c r="F40" s="27"/>
      <c r="R40" s="185"/>
      <c r="S40" s="185"/>
    </row>
    <row r="41" spans="1:19" s="184" customFormat="1" ht="15" customHeight="1" x14ac:dyDescent="0.2">
      <c r="A41" s="249"/>
      <c r="B41" s="49"/>
      <c r="C41" s="367"/>
      <c r="D41" s="367"/>
      <c r="E41" s="367"/>
      <c r="F41" s="250"/>
      <c r="G41" s="251"/>
      <c r="R41" s="185"/>
      <c r="S41" s="185"/>
    </row>
    <row r="42" spans="1:19" s="184" customFormat="1" ht="15" customHeight="1" x14ac:dyDescent="0.2">
      <c r="A42" s="249"/>
      <c r="B42" s="252"/>
      <c r="C42" s="368"/>
      <c r="D42" s="368"/>
      <c r="E42" s="368"/>
      <c r="F42" s="253"/>
      <c r="G42" s="254"/>
      <c r="R42" s="185"/>
      <c r="S42" s="185"/>
    </row>
    <row r="43" spans="1:19" s="184" customFormat="1" ht="12.75" customHeight="1" x14ac:dyDescent="0.2">
      <c r="A43" s="249"/>
      <c r="B43" s="255"/>
      <c r="C43" s="369"/>
      <c r="D43" s="369"/>
      <c r="E43" s="369"/>
      <c r="F43" s="254"/>
      <c r="G43" s="254"/>
      <c r="R43" s="185"/>
      <c r="S43" s="185"/>
    </row>
    <row r="44" spans="1:19" s="184" customFormat="1" ht="14.25" customHeight="1" x14ac:dyDescent="0.2">
      <c r="A44" s="249"/>
      <c r="B44" s="250"/>
      <c r="C44" s="369"/>
      <c r="D44" s="369"/>
      <c r="E44" s="369"/>
      <c r="F44" s="27"/>
      <c r="R44" s="185"/>
      <c r="S44" s="185"/>
    </row>
    <row r="45" spans="1:19" s="184" customFormat="1" ht="14.25" customHeight="1" x14ac:dyDescent="0.2">
      <c r="A45" s="249"/>
      <c r="B45" s="250"/>
      <c r="C45" s="256"/>
      <c r="D45" s="256"/>
      <c r="E45" s="256"/>
      <c r="F45" s="27"/>
      <c r="R45" s="185"/>
      <c r="S45" s="185"/>
    </row>
    <row r="46" spans="1:19" s="184" customFormat="1" ht="14.25" customHeight="1" x14ac:dyDescent="0.25">
      <c r="A46" s="249"/>
      <c r="B46" s="185"/>
      <c r="C46" s="371"/>
      <c r="D46" s="371"/>
      <c r="E46" s="371"/>
      <c r="F46" s="27"/>
      <c r="R46" s="185"/>
      <c r="S46" s="185"/>
    </row>
  </sheetData>
  <sheetProtection algorithmName="SHA-512" hashValue="FgujVMJ9P27QRtBOb0LrBnjLY7oISjIvxy+3fHEHoMnAJD5Wm7bnXGdntouPxSGCPK/9B2mTC0k4+2oAk7no/Q==" saltValue="+03WdPp8EehSz5bFKMkf2A==" spinCount="100000" sheet="1" objects="1" scenarios="1" formatCells="0" formatColumns="0" formatRows="0" selectLockedCells="1"/>
  <mergeCells count="18">
    <mergeCell ref="A6:B6"/>
    <mergeCell ref="A1:A5"/>
    <mergeCell ref="B1:E1"/>
    <mergeCell ref="B2:E2"/>
    <mergeCell ref="B3:E3"/>
    <mergeCell ref="B4:E4"/>
    <mergeCell ref="C46:E46"/>
    <mergeCell ref="A8:B8"/>
    <mergeCell ref="F8:G8"/>
    <mergeCell ref="A10:E10"/>
    <mergeCell ref="A33:B33"/>
    <mergeCell ref="A35:B35"/>
    <mergeCell ref="C35:E35"/>
    <mergeCell ref="A38:E38"/>
    <mergeCell ref="C41:E41"/>
    <mergeCell ref="C42:E42"/>
    <mergeCell ref="C43:E43"/>
    <mergeCell ref="C44:E44"/>
  </mergeCells>
  <pageMargins left="0.511811024" right="0.511811024" top="0.78740157499999996" bottom="0.78740157499999996" header="0.31496062000000002" footer="0.31496062000000002"/>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zoomScale="115" zoomScaleNormal="115" zoomScaleSheetLayoutView="115" workbookViewId="0">
      <selection activeCell="B2" sqref="B2"/>
    </sheetView>
  </sheetViews>
  <sheetFormatPr defaultRowHeight="12.75" x14ac:dyDescent="0.2"/>
  <cols>
    <col min="1" max="2" width="14" style="260" customWidth="1"/>
    <col min="3" max="3" width="12.5703125" style="260" customWidth="1"/>
    <col min="4" max="4" width="61" style="260" customWidth="1"/>
    <col min="5" max="5" width="12.5703125" style="260" customWidth="1"/>
    <col min="6" max="6" width="17.140625" style="260" customWidth="1"/>
    <col min="7" max="7" width="19.42578125" style="260" customWidth="1"/>
    <col min="8" max="8" width="13.140625" style="260" customWidth="1"/>
    <col min="9" max="9" width="33.42578125" style="260" customWidth="1"/>
    <col min="10" max="12" width="9.140625" style="260"/>
    <col min="13" max="13" width="13.28515625" style="260" bestFit="1" customWidth="1"/>
    <col min="14" max="257" width="9.140625" style="260"/>
    <col min="258" max="258" width="14" style="260" customWidth="1"/>
    <col min="259" max="259" width="12.5703125" style="260" customWidth="1"/>
    <col min="260" max="260" width="61" style="260" customWidth="1"/>
    <col min="261" max="261" width="12.5703125" style="260" customWidth="1"/>
    <col min="262" max="262" width="17.140625" style="260" customWidth="1"/>
    <col min="263" max="263" width="19.42578125" style="260" customWidth="1"/>
    <col min="264" max="264" width="13.140625" style="260" customWidth="1"/>
    <col min="265" max="265" width="33.42578125" style="260" customWidth="1"/>
    <col min="266" max="268" width="9.140625" style="260"/>
    <col min="269" max="269" width="13.28515625" style="260" bestFit="1" customWidth="1"/>
    <col min="270" max="513" width="9.140625" style="260"/>
    <col min="514" max="514" width="14" style="260" customWidth="1"/>
    <col min="515" max="515" width="12.5703125" style="260" customWidth="1"/>
    <col min="516" max="516" width="61" style="260" customWidth="1"/>
    <col min="517" max="517" width="12.5703125" style="260" customWidth="1"/>
    <col min="518" max="518" width="17.140625" style="260" customWidth="1"/>
    <col min="519" max="519" width="19.42578125" style="260" customWidth="1"/>
    <col min="520" max="520" width="13.140625" style="260" customWidth="1"/>
    <col min="521" max="521" width="33.42578125" style="260" customWidth="1"/>
    <col min="522" max="524" width="9.140625" style="260"/>
    <col min="525" max="525" width="13.28515625" style="260" bestFit="1" customWidth="1"/>
    <col min="526" max="769" width="9.140625" style="260"/>
    <col min="770" max="770" width="14" style="260" customWidth="1"/>
    <col min="771" max="771" width="12.5703125" style="260" customWidth="1"/>
    <col min="772" max="772" width="61" style="260" customWidth="1"/>
    <col min="773" max="773" width="12.5703125" style="260" customWidth="1"/>
    <col min="774" max="774" width="17.140625" style="260" customWidth="1"/>
    <col min="775" max="775" width="19.42578125" style="260" customWidth="1"/>
    <col min="776" max="776" width="13.140625" style="260" customWidth="1"/>
    <col min="777" max="777" width="33.42578125" style="260" customWidth="1"/>
    <col min="778" max="780" width="9.140625" style="260"/>
    <col min="781" max="781" width="13.28515625" style="260" bestFit="1" customWidth="1"/>
    <col min="782" max="1025" width="9.140625" style="260"/>
    <col min="1026" max="1026" width="14" style="260" customWidth="1"/>
    <col min="1027" max="1027" width="12.5703125" style="260" customWidth="1"/>
    <col min="1028" max="1028" width="61" style="260" customWidth="1"/>
    <col min="1029" max="1029" width="12.5703125" style="260" customWidth="1"/>
    <col min="1030" max="1030" width="17.140625" style="260" customWidth="1"/>
    <col min="1031" max="1031" width="19.42578125" style="260" customWidth="1"/>
    <col min="1032" max="1032" width="13.140625" style="260" customWidth="1"/>
    <col min="1033" max="1033" width="33.42578125" style="260" customWidth="1"/>
    <col min="1034" max="1036" width="9.140625" style="260"/>
    <col min="1037" max="1037" width="13.28515625" style="260" bestFit="1" customWidth="1"/>
    <col min="1038" max="1281" width="9.140625" style="260"/>
    <col min="1282" max="1282" width="14" style="260" customWidth="1"/>
    <col min="1283" max="1283" width="12.5703125" style="260" customWidth="1"/>
    <col min="1284" max="1284" width="61" style="260" customWidth="1"/>
    <col min="1285" max="1285" width="12.5703125" style="260" customWidth="1"/>
    <col min="1286" max="1286" width="17.140625" style="260" customWidth="1"/>
    <col min="1287" max="1287" width="19.42578125" style="260" customWidth="1"/>
    <col min="1288" max="1288" width="13.140625" style="260" customWidth="1"/>
    <col min="1289" max="1289" width="33.42578125" style="260" customWidth="1"/>
    <col min="1290" max="1292" width="9.140625" style="260"/>
    <col min="1293" max="1293" width="13.28515625" style="260" bestFit="1" customWidth="1"/>
    <col min="1294" max="1537" width="9.140625" style="260"/>
    <col min="1538" max="1538" width="14" style="260" customWidth="1"/>
    <col min="1539" max="1539" width="12.5703125" style="260" customWidth="1"/>
    <col min="1540" max="1540" width="61" style="260" customWidth="1"/>
    <col min="1541" max="1541" width="12.5703125" style="260" customWidth="1"/>
    <col min="1542" max="1542" width="17.140625" style="260" customWidth="1"/>
    <col min="1543" max="1543" width="19.42578125" style="260" customWidth="1"/>
    <col min="1544" max="1544" width="13.140625" style="260" customWidth="1"/>
    <col min="1545" max="1545" width="33.42578125" style="260" customWidth="1"/>
    <col min="1546" max="1548" width="9.140625" style="260"/>
    <col min="1549" max="1549" width="13.28515625" style="260" bestFit="1" customWidth="1"/>
    <col min="1550" max="1793" width="9.140625" style="260"/>
    <col min="1794" max="1794" width="14" style="260" customWidth="1"/>
    <col min="1795" max="1795" width="12.5703125" style="260" customWidth="1"/>
    <col min="1796" max="1796" width="61" style="260" customWidth="1"/>
    <col min="1797" max="1797" width="12.5703125" style="260" customWidth="1"/>
    <col min="1798" max="1798" width="17.140625" style="260" customWidth="1"/>
    <col min="1799" max="1799" width="19.42578125" style="260" customWidth="1"/>
    <col min="1800" max="1800" width="13.140625" style="260" customWidth="1"/>
    <col min="1801" max="1801" width="33.42578125" style="260" customWidth="1"/>
    <col min="1802" max="1804" width="9.140625" style="260"/>
    <col min="1805" max="1805" width="13.28515625" style="260" bestFit="1" customWidth="1"/>
    <col min="1806" max="2049" width="9.140625" style="260"/>
    <col min="2050" max="2050" width="14" style="260" customWidth="1"/>
    <col min="2051" max="2051" width="12.5703125" style="260" customWidth="1"/>
    <col min="2052" max="2052" width="61" style="260" customWidth="1"/>
    <col min="2053" max="2053" width="12.5703125" style="260" customWidth="1"/>
    <col min="2054" max="2054" width="17.140625" style="260" customWidth="1"/>
    <col min="2055" max="2055" width="19.42578125" style="260" customWidth="1"/>
    <col min="2056" max="2056" width="13.140625" style="260" customWidth="1"/>
    <col min="2057" max="2057" width="33.42578125" style="260" customWidth="1"/>
    <col min="2058" max="2060" width="9.140625" style="260"/>
    <col min="2061" max="2061" width="13.28515625" style="260" bestFit="1" customWidth="1"/>
    <col min="2062" max="2305" width="9.140625" style="260"/>
    <col min="2306" max="2306" width="14" style="260" customWidth="1"/>
    <col min="2307" max="2307" width="12.5703125" style="260" customWidth="1"/>
    <col min="2308" max="2308" width="61" style="260" customWidth="1"/>
    <col min="2309" max="2309" width="12.5703125" style="260" customWidth="1"/>
    <col min="2310" max="2310" width="17.140625" style="260" customWidth="1"/>
    <col min="2311" max="2311" width="19.42578125" style="260" customWidth="1"/>
    <col min="2312" max="2312" width="13.140625" style="260" customWidth="1"/>
    <col min="2313" max="2313" width="33.42578125" style="260" customWidth="1"/>
    <col min="2314" max="2316" width="9.140625" style="260"/>
    <col min="2317" max="2317" width="13.28515625" style="260" bestFit="1" customWidth="1"/>
    <col min="2318" max="2561" width="9.140625" style="260"/>
    <col min="2562" max="2562" width="14" style="260" customWidth="1"/>
    <col min="2563" max="2563" width="12.5703125" style="260" customWidth="1"/>
    <col min="2564" max="2564" width="61" style="260" customWidth="1"/>
    <col min="2565" max="2565" width="12.5703125" style="260" customWidth="1"/>
    <col min="2566" max="2566" width="17.140625" style="260" customWidth="1"/>
    <col min="2567" max="2567" width="19.42578125" style="260" customWidth="1"/>
    <col min="2568" max="2568" width="13.140625" style="260" customWidth="1"/>
    <col min="2569" max="2569" width="33.42578125" style="260" customWidth="1"/>
    <col min="2570" max="2572" width="9.140625" style="260"/>
    <col min="2573" max="2573" width="13.28515625" style="260" bestFit="1" customWidth="1"/>
    <col min="2574" max="2817" width="9.140625" style="260"/>
    <col min="2818" max="2818" width="14" style="260" customWidth="1"/>
    <col min="2819" max="2819" width="12.5703125" style="260" customWidth="1"/>
    <col min="2820" max="2820" width="61" style="260" customWidth="1"/>
    <col min="2821" max="2821" width="12.5703125" style="260" customWidth="1"/>
    <col min="2822" max="2822" width="17.140625" style="260" customWidth="1"/>
    <col min="2823" max="2823" width="19.42578125" style="260" customWidth="1"/>
    <col min="2824" max="2824" width="13.140625" style="260" customWidth="1"/>
    <col min="2825" max="2825" width="33.42578125" style="260" customWidth="1"/>
    <col min="2826" max="2828" width="9.140625" style="260"/>
    <col min="2829" max="2829" width="13.28515625" style="260" bestFit="1" customWidth="1"/>
    <col min="2830" max="3073" width="9.140625" style="260"/>
    <col min="3074" max="3074" width="14" style="260" customWidth="1"/>
    <col min="3075" max="3075" width="12.5703125" style="260" customWidth="1"/>
    <col min="3076" max="3076" width="61" style="260" customWidth="1"/>
    <col min="3077" max="3077" width="12.5703125" style="260" customWidth="1"/>
    <col min="3078" max="3078" width="17.140625" style="260" customWidth="1"/>
    <col min="3079" max="3079" width="19.42578125" style="260" customWidth="1"/>
    <col min="3080" max="3080" width="13.140625" style="260" customWidth="1"/>
    <col min="3081" max="3081" width="33.42578125" style="260" customWidth="1"/>
    <col min="3082" max="3084" width="9.140625" style="260"/>
    <col min="3085" max="3085" width="13.28515625" style="260" bestFit="1" customWidth="1"/>
    <col min="3086" max="3329" width="9.140625" style="260"/>
    <col min="3330" max="3330" width="14" style="260" customWidth="1"/>
    <col min="3331" max="3331" width="12.5703125" style="260" customWidth="1"/>
    <col min="3332" max="3332" width="61" style="260" customWidth="1"/>
    <col min="3333" max="3333" width="12.5703125" style="260" customWidth="1"/>
    <col min="3334" max="3334" width="17.140625" style="260" customWidth="1"/>
    <col min="3335" max="3335" width="19.42578125" style="260" customWidth="1"/>
    <col min="3336" max="3336" width="13.140625" style="260" customWidth="1"/>
    <col min="3337" max="3337" width="33.42578125" style="260" customWidth="1"/>
    <col min="3338" max="3340" width="9.140625" style="260"/>
    <col min="3341" max="3341" width="13.28515625" style="260" bestFit="1" customWidth="1"/>
    <col min="3342" max="3585" width="9.140625" style="260"/>
    <col min="3586" max="3586" width="14" style="260" customWidth="1"/>
    <col min="3587" max="3587" width="12.5703125" style="260" customWidth="1"/>
    <col min="3588" max="3588" width="61" style="260" customWidth="1"/>
    <col min="3589" max="3589" width="12.5703125" style="260" customWidth="1"/>
    <col min="3590" max="3590" width="17.140625" style="260" customWidth="1"/>
    <col min="3591" max="3591" width="19.42578125" style="260" customWidth="1"/>
    <col min="3592" max="3592" width="13.140625" style="260" customWidth="1"/>
    <col min="3593" max="3593" width="33.42578125" style="260" customWidth="1"/>
    <col min="3594" max="3596" width="9.140625" style="260"/>
    <col min="3597" max="3597" width="13.28515625" style="260" bestFit="1" customWidth="1"/>
    <col min="3598" max="3841" width="9.140625" style="260"/>
    <col min="3842" max="3842" width="14" style="260" customWidth="1"/>
    <col min="3843" max="3843" width="12.5703125" style="260" customWidth="1"/>
    <col min="3844" max="3844" width="61" style="260" customWidth="1"/>
    <col min="3845" max="3845" width="12.5703125" style="260" customWidth="1"/>
    <col min="3846" max="3846" width="17.140625" style="260" customWidth="1"/>
    <col min="3847" max="3847" width="19.42578125" style="260" customWidth="1"/>
    <col min="3848" max="3848" width="13.140625" style="260" customWidth="1"/>
    <col min="3849" max="3849" width="33.42578125" style="260" customWidth="1"/>
    <col min="3850" max="3852" width="9.140625" style="260"/>
    <col min="3853" max="3853" width="13.28515625" style="260" bestFit="1" customWidth="1"/>
    <col min="3854" max="4097" width="9.140625" style="260"/>
    <col min="4098" max="4098" width="14" style="260" customWidth="1"/>
    <col min="4099" max="4099" width="12.5703125" style="260" customWidth="1"/>
    <col min="4100" max="4100" width="61" style="260" customWidth="1"/>
    <col min="4101" max="4101" width="12.5703125" style="260" customWidth="1"/>
    <col min="4102" max="4102" width="17.140625" style="260" customWidth="1"/>
    <col min="4103" max="4103" width="19.42578125" style="260" customWidth="1"/>
    <col min="4104" max="4104" width="13.140625" style="260" customWidth="1"/>
    <col min="4105" max="4105" width="33.42578125" style="260" customWidth="1"/>
    <col min="4106" max="4108" width="9.140625" style="260"/>
    <col min="4109" max="4109" width="13.28515625" style="260" bestFit="1" customWidth="1"/>
    <col min="4110" max="4353" width="9.140625" style="260"/>
    <col min="4354" max="4354" width="14" style="260" customWidth="1"/>
    <col min="4355" max="4355" width="12.5703125" style="260" customWidth="1"/>
    <col min="4356" max="4356" width="61" style="260" customWidth="1"/>
    <col min="4357" max="4357" width="12.5703125" style="260" customWidth="1"/>
    <col min="4358" max="4358" width="17.140625" style="260" customWidth="1"/>
    <col min="4359" max="4359" width="19.42578125" style="260" customWidth="1"/>
    <col min="4360" max="4360" width="13.140625" style="260" customWidth="1"/>
    <col min="4361" max="4361" width="33.42578125" style="260" customWidth="1"/>
    <col min="4362" max="4364" width="9.140625" style="260"/>
    <col min="4365" max="4365" width="13.28515625" style="260" bestFit="1" customWidth="1"/>
    <col min="4366" max="4609" width="9.140625" style="260"/>
    <col min="4610" max="4610" width="14" style="260" customWidth="1"/>
    <col min="4611" max="4611" width="12.5703125" style="260" customWidth="1"/>
    <col min="4612" max="4612" width="61" style="260" customWidth="1"/>
    <col min="4613" max="4613" width="12.5703125" style="260" customWidth="1"/>
    <col min="4614" max="4614" width="17.140625" style="260" customWidth="1"/>
    <col min="4615" max="4615" width="19.42578125" style="260" customWidth="1"/>
    <col min="4616" max="4616" width="13.140625" style="260" customWidth="1"/>
    <col min="4617" max="4617" width="33.42578125" style="260" customWidth="1"/>
    <col min="4618" max="4620" width="9.140625" style="260"/>
    <col min="4621" max="4621" width="13.28515625" style="260" bestFit="1" customWidth="1"/>
    <col min="4622" max="4865" width="9.140625" style="260"/>
    <col min="4866" max="4866" width="14" style="260" customWidth="1"/>
    <col min="4867" max="4867" width="12.5703125" style="260" customWidth="1"/>
    <col min="4868" max="4868" width="61" style="260" customWidth="1"/>
    <col min="4869" max="4869" width="12.5703125" style="260" customWidth="1"/>
    <col min="4870" max="4870" width="17.140625" style="260" customWidth="1"/>
    <col min="4871" max="4871" width="19.42578125" style="260" customWidth="1"/>
    <col min="4872" max="4872" width="13.140625" style="260" customWidth="1"/>
    <col min="4873" max="4873" width="33.42578125" style="260" customWidth="1"/>
    <col min="4874" max="4876" width="9.140625" style="260"/>
    <col min="4877" max="4877" width="13.28515625" style="260" bestFit="1" customWidth="1"/>
    <col min="4878" max="5121" width="9.140625" style="260"/>
    <col min="5122" max="5122" width="14" style="260" customWidth="1"/>
    <col min="5123" max="5123" width="12.5703125" style="260" customWidth="1"/>
    <col min="5124" max="5124" width="61" style="260" customWidth="1"/>
    <col min="5125" max="5125" width="12.5703125" style="260" customWidth="1"/>
    <col min="5126" max="5126" width="17.140625" style="260" customWidth="1"/>
    <col min="5127" max="5127" width="19.42578125" style="260" customWidth="1"/>
    <col min="5128" max="5128" width="13.140625" style="260" customWidth="1"/>
    <col min="5129" max="5129" width="33.42578125" style="260" customWidth="1"/>
    <col min="5130" max="5132" width="9.140625" style="260"/>
    <col min="5133" max="5133" width="13.28515625" style="260" bestFit="1" customWidth="1"/>
    <col min="5134" max="5377" width="9.140625" style="260"/>
    <col min="5378" max="5378" width="14" style="260" customWidth="1"/>
    <col min="5379" max="5379" width="12.5703125" style="260" customWidth="1"/>
    <col min="5380" max="5380" width="61" style="260" customWidth="1"/>
    <col min="5381" max="5381" width="12.5703125" style="260" customWidth="1"/>
    <col min="5382" max="5382" width="17.140625" style="260" customWidth="1"/>
    <col min="5383" max="5383" width="19.42578125" style="260" customWidth="1"/>
    <col min="5384" max="5384" width="13.140625" style="260" customWidth="1"/>
    <col min="5385" max="5385" width="33.42578125" style="260" customWidth="1"/>
    <col min="5386" max="5388" width="9.140625" style="260"/>
    <col min="5389" max="5389" width="13.28515625" style="260" bestFit="1" customWidth="1"/>
    <col min="5390" max="5633" width="9.140625" style="260"/>
    <col min="5634" max="5634" width="14" style="260" customWidth="1"/>
    <col min="5635" max="5635" width="12.5703125" style="260" customWidth="1"/>
    <col min="5636" max="5636" width="61" style="260" customWidth="1"/>
    <col min="5637" max="5637" width="12.5703125" style="260" customWidth="1"/>
    <col min="5638" max="5638" width="17.140625" style="260" customWidth="1"/>
    <col min="5639" max="5639" width="19.42578125" style="260" customWidth="1"/>
    <col min="5640" max="5640" width="13.140625" style="260" customWidth="1"/>
    <col min="5641" max="5641" width="33.42578125" style="260" customWidth="1"/>
    <col min="5642" max="5644" width="9.140625" style="260"/>
    <col min="5645" max="5645" width="13.28515625" style="260" bestFit="1" customWidth="1"/>
    <col min="5646" max="5889" width="9.140625" style="260"/>
    <col min="5890" max="5890" width="14" style="260" customWidth="1"/>
    <col min="5891" max="5891" width="12.5703125" style="260" customWidth="1"/>
    <col min="5892" max="5892" width="61" style="260" customWidth="1"/>
    <col min="5893" max="5893" width="12.5703125" style="260" customWidth="1"/>
    <col min="5894" max="5894" width="17.140625" style="260" customWidth="1"/>
    <col min="5895" max="5895" width="19.42578125" style="260" customWidth="1"/>
    <col min="5896" max="5896" width="13.140625" style="260" customWidth="1"/>
    <col min="5897" max="5897" width="33.42578125" style="260" customWidth="1"/>
    <col min="5898" max="5900" width="9.140625" style="260"/>
    <col min="5901" max="5901" width="13.28515625" style="260" bestFit="1" customWidth="1"/>
    <col min="5902" max="6145" width="9.140625" style="260"/>
    <col min="6146" max="6146" width="14" style="260" customWidth="1"/>
    <col min="6147" max="6147" width="12.5703125" style="260" customWidth="1"/>
    <col min="6148" max="6148" width="61" style="260" customWidth="1"/>
    <col min="6149" max="6149" width="12.5703125" style="260" customWidth="1"/>
    <col min="6150" max="6150" width="17.140625" style="260" customWidth="1"/>
    <col min="6151" max="6151" width="19.42578125" style="260" customWidth="1"/>
    <col min="6152" max="6152" width="13.140625" style="260" customWidth="1"/>
    <col min="6153" max="6153" width="33.42578125" style="260" customWidth="1"/>
    <col min="6154" max="6156" width="9.140625" style="260"/>
    <col min="6157" max="6157" width="13.28515625" style="260" bestFit="1" customWidth="1"/>
    <col min="6158" max="6401" width="9.140625" style="260"/>
    <col min="6402" max="6402" width="14" style="260" customWidth="1"/>
    <col min="6403" max="6403" width="12.5703125" style="260" customWidth="1"/>
    <col min="6404" max="6404" width="61" style="260" customWidth="1"/>
    <col min="6405" max="6405" width="12.5703125" style="260" customWidth="1"/>
    <col min="6406" max="6406" width="17.140625" style="260" customWidth="1"/>
    <col min="6407" max="6407" width="19.42578125" style="260" customWidth="1"/>
    <col min="6408" max="6408" width="13.140625" style="260" customWidth="1"/>
    <col min="6409" max="6409" width="33.42578125" style="260" customWidth="1"/>
    <col min="6410" max="6412" width="9.140625" style="260"/>
    <col min="6413" max="6413" width="13.28515625" style="260" bestFit="1" customWidth="1"/>
    <col min="6414" max="6657" width="9.140625" style="260"/>
    <col min="6658" max="6658" width="14" style="260" customWidth="1"/>
    <col min="6659" max="6659" width="12.5703125" style="260" customWidth="1"/>
    <col min="6660" max="6660" width="61" style="260" customWidth="1"/>
    <col min="6661" max="6661" width="12.5703125" style="260" customWidth="1"/>
    <col min="6662" max="6662" width="17.140625" style="260" customWidth="1"/>
    <col min="6663" max="6663" width="19.42578125" style="260" customWidth="1"/>
    <col min="6664" max="6664" width="13.140625" style="260" customWidth="1"/>
    <col min="6665" max="6665" width="33.42578125" style="260" customWidth="1"/>
    <col min="6666" max="6668" width="9.140625" style="260"/>
    <col min="6669" max="6669" width="13.28515625" style="260" bestFit="1" customWidth="1"/>
    <col min="6670" max="6913" width="9.140625" style="260"/>
    <col min="6914" max="6914" width="14" style="260" customWidth="1"/>
    <col min="6915" max="6915" width="12.5703125" style="260" customWidth="1"/>
    <col min="6916" max="6916" width="61" style="260" customWidth="1"/>
    <col min="6917" max="6917" width="12.5703125" style="260" customWidth="1"/>
    <col min="6918" max="6918" width="17.140625" style="260" customWidth="1"/>
    <col min="6919" max="6919" width="19.42578125" style="260" customWidth="1"/>
    <col min="6920" max="6920" width="13.140625" style="260" customWidth="1"/>
    <col min="6921" max="6921" width="33.42578125" style="260" customWidth="1"/>
    <col min="6922" max="6924" width="9.140625" style="260"/>
    <col min="6925" max="6925" width="13.28515625" style="260" bestFit="1" customWidth="1"/>
    <col min="6926" max="7169" width="9.140625" style="260"/>
    <col min="7170" max="7170" width="14" style="260" customWidth="1"/>
    <col min="7171" max="7171" width="12.5703125" style="260" customWidth="1"/>
    <col min="7172" max="7172" width="61" style="260" customWidth="1"/>
    <col min="7173" max="7173" width="12.5703125" style="260" customWidth="1"/>
    <col min="7174" max="7174" width="17.140625" style="260" customWidth="1"/>
    <col min="7175" max="7175" width="19.42578125" style="260" customWidth="1"/>
    <col min="7176" max="7176" width="13.140625" style="260" customWidth="1"/>
    <col min="7177" max="7177" width="33.42578125" style="260" customWidth="1"/>
    <col min="7178" max="7180" width="9.140625" style="260"/>
    <col min="7181" max="7181" width="13.28515625" style="260" bestFit="1" customWidth="1"/>
    <col min="7182" max="7425" width="9.140625" style="260"/>
    <col min="7426" max="7426" width="14" style="260" customWidth="1"/>
    <col min="7427" max="7427" width="12.5703125" style="260" customWidth="1"/>
    <col min="7428" max="7428" width="61" style="260" customWidth="1"/>
    <col min="7429" max="7429" width="12.5703125" style="260" customWidth="1"/>
    <col min="7430" max="7430" width="17.140625" style="260" customWidth="1"/>
    <col min="7431" max="7431" width="19.42578125" style="260" customWidth="1"/>
    <col min="7432" max="7432" width="13.140625" style="260" customWidth="1"/>
    <col min="7433" max="7433" width="33.42578125" style="260" customWidth="1"/>
    <col min="7434" max="7436" width="9.140625" style="260"/>
    <col min="7437" max="7437" width="13.28515625" style="260" bestFit="1" customWidth="1"/>
    <col min="7438" max="7681" width="9.140625" style="260"/>
    <col min="7682" max="7682" width="14" style="260" customWidth="1"/>
    <col min="7683" max="7683" width="12.5703125" style="260" customWidth="1"/>
    <col min="7684" max="7684" width="61" style="260" customWidth="1"/>
    <col min="7685" max="7685" width="12.5703125" style="260" customWidth="1"/>
    <col min="7686" max="7686" width="17.140625" style="260" customWidth="1"/>
    <col min="7687" max="7687" width="19.42578125" style="260" customWidth="1"/>
    <col min="7688" max="7688" width="13.140625" style="260" customWidth="1"/>
    <col min="7689" max="7689" width="33.42578125" style="260" customWidth="1"/>
    <col min="7690" max="7692" width="9.140625" style="260"/>
    <col min="7693" max="7693" width="13.28515625" style="260" bestFit="1" customWidth="1"/>
    <col min="7694" max="7937" width="9.140625" style="260"/>
    <col min="7938" max="7938" width="14" style="260" customWidth="1"/>
    <col min="7939" max="7939" width="12.5703125" style="260" customWidth="1"/>
    <col min="7940" max="7940" width="61" style="260" customWidth="1"/>
    <col min="7941" max="7941" width="12.5703125" style="260" customWidth="1"/>
    <col min="7942" max="7942" width="17.140625" style="260" customWidth="1"/>
    <col min="7943" max="7943" width="19.42578125" style="260" customWidth="1"/>
    <col min="7944" max="7944" width="13.140625" style="260" customWidth="1"/>
    <col min="7945" max="7945" width="33.42578125" style="260" customWidth="1"/>
    <col min="7946" max="7948" width="9.140625" style="260"/>
    <col min="7949" max="7949" width="13.28515625" style="260" bestFit="1" customWidth="1"/>
    <col min="7950" max="8193" width="9.140625" style="260"/>
    <col min="8194" max="8194" width="14" style="260" customWidth="1"/>
    <col min="8195" max="8195" width="12.5703125" style="260" customWidth="1"/>
    <col min="8196" max="8196" width="61" style="260" customWidth="1"/>
    <col min="8197" max="8197" width="12.5703125" style="260" customWidth="1"/>
    <col min="8198" max="8198" width="17.140625" style="260" customWidth="1"/>
    <col min="8199" max="8199" width="19.42578125" style="260" customWidth="1"/>
    <col min="8200" max="8200" width="13.140625" style="260" customWidth="1"/>
    <col min="8201" max="8201" width="33.42578125" style="260" customWidth="1"/>
    <col min="8202" max="8204" width="9.140625" style="260"/>
    <col min="8205" max="8205" width="13.28515625" style="260" bestFit="1" customWidth="1"/>
    <col min="8206" max="8449" width="9.140625" style="260"/>
    <col min="8450" max="8450" width="14" style="260" customWidth="1"/>
    <col min="8451" max="8451" width="12.5703125" style="260" customWidth="1"/>
    <col min="8452" max="8452" width="61" style="260" customWidth="1"/>
    <col min="8453" max="8453" width="12.5703125" style="260" customWidth="1"/>
    <col min="8454" max="8454" width="17.140625" style="260" customWidth="1"/>
    <col min="8455" max="8455" width="19.42578125" style="260" customWidth="1"/>
    <col min="8456" max="8456" width="13.140625" style="260" customWidth="1"/>
    <col min="8457" max="8457" width="33.42578125" style="260" customWidth="1"/>
    <col min="8458" max="8460" width="9.140625" style="260"/>
    <col min="8461" max="8461" width="13.28515625" style="260" bestFit="1" customWidth="1"/>
    <col min="8462" max="8705" width="9.140625" style="260"/>
    <col min="8706" max="8706" width="14" style="260" customWidth="1"/>
    <col min="8707" max="8707" width="12.5703125" style="260" customWidth="1"/>
    <col min="8708" max="8708" width="61" style="260" customWidth="1"/>
    <col min="8709" max="8709" width="12.5703125" style="260" customWidth="1"/>
    <col min="8710" max="8710" width="17.140625" style="260" customWidth="1"/>
    <col min="8711" max="8711" width="19.42578125" style="260" customWidth="1"/>
    <col min="8712" max="8712" width="13.140625" style="260" customWidth="1"/>
    <col min="8713" max="8713" width="33.42578125" style="260" customWidth="1"/>
    <col min="8714" max="8716" width="9.140625" style="260"/>
    <col min="8717" max="8717" width="13.28515625" style="260" bestFit="1" customWidth="1"/>
    <col min="8718" max="8961" width="9.140625" style="260"/>
    <col min="8962" max="8962" width="14" style="260" customWidth="1"/>
    <col min="8963" max="8963" width="12.5703125" style="260" customWidth="1"/>
    <col min="8964" max="8964" width="61" style="260" customWidth="1"/>
    <col min="8965" max="8965" width="12.5703125" style="260" customWidth="1"/>
    <col min="8966" max="8966" width="17.140625" style="260" customWidth="1"/>
    <col min="8967" max="8967" width="19.42578125" style="260" customWidth="1"/>
    <col min="8968" max="8968" width="13.140625" style="260" customWidth="1"/>
    <col min="8969" max="8969" width="33.42578125" style="260" customWidth="1"/>
    <col min="8970" max="8972" width="9.140625" style="260"/>
    <col min="8973" max="8973" width="13.28515625" style="260" bestFit="1" customWidth="1"/>
    <col min="8974" max="9217" width="9.140625" style="260"/>
    <col min="9218" max="9218" width="14" style="260" customWidth="1"/>
    <col min="9219" max="9219" width="12.5703125" style="260" customWidth="1"/>
    <col min="9220" max="9220" width="61" style="260" customWidth="1"/>
    <col min="9221" max="9221" width="12.5703125" style="260" customWidth="1"/>
    <col min="9222" max="9222" width="17.140625" style="260" customWidth="1"/>
    <col min="9223" max="9223" width="19.42578125" style="260" customWidth="1"/>
    <col min="9224" max="9224" width="13.140625" style="260" customWidth="1"/>
    <col min="9225" max="9225" width="33.42578125" style="260" customWidth="1"/>
    <col min="9226" max="9228" width="9.140625" style="260"/>
    <col min="9229" max="9229" width="13.28515625" style="260" bestFit="1" customWidth="1"/>
    <col min="9230" max="9473" width="9.140625" style="260"/>
    <col min="9474" max="9474" width="14" style="260" customWidth="1"/>
    <col min="9475" max="9475" width="12.5703125" style="260" customWidth="1"/>
    <col min="9476" max="9476" width="61" style="260" customWidth="1"/>
    <col min="9477" max="9477" width="12.5703125" style="260" customWidth="1"/>
    <col min="9478" max="9478" width="17.140625" style="260" customWidth="1"/>
    <col min="9479" max="9479" width="19.42578125" style="260" customWidth="1"/>
    <col min="9480" max="9480" width="13.140625" style="260" customWidth="1"/>
    <col min="9481" max="9481" width="33.42578125" style="260" customWidth="1"/>
    <col min="9482" max="9484" width="9.140625" style="260"/>
    <col min="9485" max="9485" width="13.28515625" style="260" bestFit="1" customWidth="1"/>
    <col min="9486" max="9729" width="9.140625" style="260"/>
    <col min="9730" max="9730" width="14" style="260" customWidth="1"/>
    <col min="9731" max="9731" width="12.5703125" style="260" customWidth="1"/>
    <col min="9732" max="9732" width="61" style="260" customWidth="1"/>
    <col min="9733" max="9733" width="12.5703125" style="260" customWidth="1"/>
    <col min="9734" max="9734" width="17.140625" style="260" customWidth="1"/>
    <col min="9735" max="9735" width="19.42578125" style="260" customWidth="1"/>
    <col min="9736" max="9736" width="13.140625" style="260" customWidth="1"/>
    <col min="9737" max="9737" width="33.42578125" style="260" customWidth="1"/>
    <col min="9738" max="9740" width="9.140625" style="260"/>
    <col min="9741" max="9741" width="13.28515625" style="260" bestFit="1" customWidth="1"/>
    <col min="9742" max="9985" width="9.140625" style="260"/>
    <col min="9986" max="9986" width="14" style="260" customWidth="1"/>
    <col min="9987" max="9987" width="12.5703125" style="260" customWidth="1"/>
    <col min="9988" max="9988" width="61" style="260" customWidth="1"/>
    <col min="9989" max="9989" width="12.5703125" style="260" customWidth="1"/>
    <col min="9990" max="9990" width="17.140625" style="260" customWidth="1"/>
    <col min="9991" max="9991" width="19.42578125" style="260" customWidth="1"/>
    <col min="9992" max="9992" width="13.140625" style="260" customWidth="1"/>
    <col min="9993" max="9993" width="33.42578125" style="260" customWidth="1"/>
    <col min="9994" max="9996" width="9.140625" style="260"/>
    <col min="9997" max="9997" width="13.28515625" style="260" bestFit="1" customWidth="1"/>
    <col min="9998" max="10241" width="9.140625" style="260"/>
    <col min="10242" max="10242" width="14" style="260" customWidth="1"/>
    <col min="10243" max="10243" width="12.5703125" style="260" customWidth="1"/>
    <col min="10244" max="10244" width="61" style="260" customWidth="1"/>
    <col min="10245" max="10245" width="12.5703125" style="260" customWidth="1"/>
    <col min="10246" max="10246" width="17.140625" style="260" customWidth="1"/>
    <col min="10247" max="10247" width="19.42578125" style="260" customWidth="1"/>
    <col min="10248" max="10248" width="13.140625" style="260" customWidth="1"/>
    <col min="10249" max="10249" width="33.42578125" style="260" customWidth="1"/>
    <col min="10250" max="10252" width="9.140625" style="260"/>
    <col min="10253" max="10253" width="13.28515625" style="260" bestFit="1" customWidth="1"/>
    <col min="10254" max="10497" width="9.140625" style="260"/>
    <col min="10498" max="10498" width="14" style="260" customWidth="1"/>
    <col min="10499" max="10499" width="12.5703125" style="260" customWidth="1"/>
    <col min="10500" max="10500" width="61" style="260" customWidth="1"/>
    <col min="10501" max="10501" width="12.5703125" style="260" customWidth="1"/>
    <col min="10502" max="10502" width="17.140625" style="260" customWidth="1"/>
    <col min="10503" max="10503" width="19.42578125" style="260" customWidth="1"/>
    <col min="10504" max="10504" width="13.140625" style="260" customWidth="1"/>
    <col min="10505" max="10505" width="33.42578125" style="260" customWidth="1"/>
    <col min="10506" max="10508" width="9.140625" style="260"/>
    <col min="10509" max="10509" width="13.28515625" style="260" bestFit="1" customWidth="1"/>
    <col min="10510" max="10753" width="9.140625" style="260"/>
    <col min="10754" max="10754" width="14" style="260" customWidth="1"/>
    <col min="10755" max="10755" width="12.5703125" style="260" customWidth="1"/>
    <col min="10756" max="10756" width="61" style="260" customWidth="1"/>
    <col min="10757" max="10757" width="12.5703125" style="260" customWidth="1"/>
    <col min="10758" max="10758" width="17.140625" style="260" customWidth="1"/>
    <col min="10759" max="10759" width="19.42578125" style="260" customWidth="1"/>
    <col min="10760" max="10760" width="13.140625" style="260" customWidth="1"/>
    <col min="10761" max="10761" width="33.42578125" style="260" customWidth="1"/>
    <col min="10762" max="10764" width="9.140625" style="260"/>
    <col min="10765" max="10765" width="13.28515625" style="260" bestFit="1" customWidth="1"/>
    <col min="10766" max="11009" width="9.140625" style="260"/>
    <col min="11010" max="11010" width="14" style="260" customWidth="1"/>
    <col min="11011" max="11011" width="12.5703125" style="260" customWidth="1"/>
    <col min="11012" max="11012" width="61" style="260" customWidth="1"/>
    <col min="11013" max="11013" width="12.5703125" style="260" customWidth="1"/>
    <col min="11014" max="11014" width="17.140625" style="260" customWidth="1"/>
    <col min="11015" max="11015" width="19.42578125" style="260" customWidth="1"/>
    <col min="11016" max="11016" width="13.140625" style="260" customWidth="1"/>
    <col min="11017" max="11017" width="33.42578125" style="260" customWidth="1"/>
    <col min="11018" max="11020" width="9.140625" style="260"/>
    <col min="11021" max="11021" width="13.28515625" style="260" bestFit="1" customWidth="1"/>
    <col min="11022" max="11265" width="9.140625" style="260"/>
    <col min="11266" max="11266" width="14" style="260" customWidth="1"/>
    <col min="11267" max="11267" width="12.5703125" style="260" customWidth="1"/>
    <col min="11268" max="11268" width="61" style="260" customWidth="1"/>
    <col min="11269" max="11269" width="12.5703125" style="260" customWidth="1"/>
    <col min="11270" max="11270" width="17.140625" style="260" customWidth="1"/>
    <col min="11271" max="11271" width="19.42578125" style="260" customWidth="1"/>
    <col min="11272" max="11272" width="13.140625" style="260" customWidth="1"/>
    <col min="11273" max="11273" width="33.42578125" style="260" customWidth="1"/>
    <col min="11274" max="11276" width="9.140625" style="260"/>
    <col min="11277" max="11277" width="13.28515625" style="260" bestFit="1" customWidth="1"/>
    <col min="11278" max="11521" width="9.140625" style="260"/>
    <col min="11522" max="11522" width="14" style="260" customWidth="1"/>
    <col min="11523" max="11523" width="12.5703125" style="260" customWidth="1"/>
    <col min="11524" max="11524" width="61" style="260" customWidth="1"/>
    <col min="11525" max="11525" width="12.5703125" style="260" customWidth="1"/>
    <col min="11526" max="11526" width="17.140625" style="260" customWidth="1"/>
    <col min="11527" max="11527" width="19.42578125" style="260" customWidth="1"/>
    <col min="11528" max="11528" width="13.140625" style="260" customWidth="1"/>
    <col min="11529" max="11529" width="33.42578125" style="260" customWidth="1"/>
    <col min="11530" max="11532" width="9.140625" style="260"/>
    <col min="11533" max="11533" width="13.28515625" style="260" bestFit="1" customWidth="1"/>
    <col min="11534" max="11777" width="9.140625" style="260"/>
    <col min="11778" max="11778" width="14" style="260" customWidth="1"/>
    <col min="11779" max="11779" width="12.5703125" style="260" customWidth="1"/>
    <col min="11780" max="11780" width="61" style="260" customWidth="1"/>
    <col min="11781" max="11781" width="12.5703125" style="260" customWidth="1"/>
    <col min="11782" max="11782" width="17.140625" style="260" customWidth="1"/>
    <col min="11783" max="11783" width="19.42578125" style="260" customWidth="1"/>
    <col min="11784" max="11784" width="13.140625" style="260" customWidth="1"/>
    <col min="11785" max="11785" width="33.42578125" style="260" customWidth="1"/>
    <col min="11786" max="11788" width="9.140625" style="260"/>
    <col min="11789" max="11789" width="13.28515625" style="260" bestFit="1" customWidth="1"/>
    <col min="11790" max="12033" width="9.140625" style="260"/>
    <col min="12034" max="12034" width="14" style="260" customWidth="1"/>
    <col min="12035" max="12035" width="12.5703125" style="260" customWidth="1"/>
    <col min="12036" max="12036" width="61" style="260" customWidth="1"/>
    <col min="12037" max="12037" width="12.5703125" style="260" customWidth="1"/>
    <col min="12038" max="12038" width="17.140625" style="260" customWidth="1"/>
    <col min="12039" max="12039" width="19.42578125" style="260" customWidth="1"/>
    <col min="12040" max="12040" width="13.140625" style="260" customWidth="1"/>
    <col min="12041" max="12041" width="33.42578125" style="260" customWidth="1"/>
    <col min="12042" max="12044" width="9.140625" style="260"/>
    <col min="12045" max="12045" width="13.28515625" style="260" bestFit="1" customWidth="1"/>
    <col min="12046" max="12289" width="9.140625" style="260"/>
    <col min="12290" max="12290" width="14" style="260" customWidth="1"/>
    <col min="12291" max="12291" width="12.5703125" style="260" customWidth="1"/>
    <col min="12292" max="12292" width="61" style="260" customWidth="1"/>
    <col min="12293" max="12293" width="12.5703125" style="260" customWidth="1"/>
    <col min="12294" max="12294" width="17.140625" style="260" customWidth="1"/>
    <col min="12295" max="12295" width="19.42578125" style="260" customWidth="1"/>
    <col min="12296" max="12296" width="13.140625" style="260" customWidth="1"/>
    <col min="12297" max="12297" width="33.42578125" style="260" customWidth="1"/>
    <col min="12298" max="12300" width="9.140625" style="260"/>
    <col min="12301" max="12301" width="13.28515625" style="260" bestFit="1" customWidth="1"/>
    <col min="12302" max="12545" width="9.140625" style="260"/>
    <col min="12546" max="12546" width="14" style="260" customWidth="1"/>
    <col min="12547" max="12547" width="12.5703125" style="260" customWidth="1"/>
    <col min="12548" max="12548" width="61" style="260" customWidth="1"/>
    <col min="12549" max="12549" width="12.5703125" style="260" customWidth="1"/>
    <col min="12550" max="12550" width="17.140625" style="260" customWidth="1"/>
    <col min="12551" max="12551" width="19.42578125" style="260" customWidth="1"/>
    <col min="12552" max="12552" width="13.140625" style="260" customWidth="1"/>
    <col min="12553" max="12553" width="33.42578125" style="260" customWidth="1"/>
    <col min="12554" max="12556" width="9.140625" style="260"/>
    <col min="12557" max="12557" width="13.28515625" style="260" bestFit="1" customWidth="1"/>
    <col min="12558" max="12801" width="9.140625" style="260"/>
    <col min="12802" max="12802" width="14" style="260" customWidth="1"/>
    <col min="12803" max="12803" width="12.5703125" style="260" customWidth="1"/>
    <col min="12804" max="12804" width="61" style="260" customWidth="1"/>
    <col min="12805" max="12805" width="12.5703125" style="260" customWidth="1"/>
    <col min="12806" max="12806" width="17.140625" style="260" customWidth="1"/>
    <col min="12807" max="12807" width="19.42578125" style="260" customWidth="1"/>
    <col min="12808" max="12808" width="13.140625" style="260" customWidth="1"/>
    <col min="12809" max="12809" width="33.42578125" style="260" customWidth="1"/>
    <col min="12810" max="12812" width="9.140625" style="260"/>
    <col min="12813" max="12813" width="13.28515625" style="260" bestFit="1" customWidth="1"/>
    <col min="12814" max="13057" width="9.140625" style="260"/>
    <col min="13058" max="13058" width="14" style="260" customWidth="1"/>
    <col min="13059" max="13059" width="12.5703125" style="260" customWidth="1"/>
    <col min="13060" max="13060" width="61" style="260" customWidth="1"/>
    <col min="13061" max="13061" width="12.5703125" style="260" customWidth="1"/>
    <col min="13062" max="13062" width="17.140625" style="260" customWidth="1"/>
    <col min="13063" max="13063" width="19.42578125" style="260" customWidth="1"/>
    <col min="13064" max="13064" width="13.140625" style="260" customWidth="1"/>
    <col min="13065" max="13065" width="33.42578125" style="260" customWidth="1"/>
    <col min="13066" max="13068" width="9.140625" style="260"/>
    <col min="13069" max="13069" width="13.28515625" style="260" bestFit="1" customWidth="1"/>
    <col min="13070" max="13313" width="9.140625" style="260"/>
    <col min="13314" max="13314" width="14" style="260" customWidth="1"/>
    <col min="13315" max="13315" width="12.5703125" style="260" customWidth="1"/>
    <col min="13316" max="13316" width="61" style="260" customWidth="1"/>
    <col min="13317" max="13317" width="12.5703125" style="260" customWidth="1"/>
    <col min="13318" max="13318" width="17.140625" style="260" customWidth="1"/>
    <col min="13319" max="13319" width="19.42578125" style="260" customWidth="1"/>
    <col min="13320" max="13320" width="13.140625" style="260" customWidth="1"/>
    <col min="13321" max="13321" width="33.42578125" style="260" customWidth="1"/>
    <col min="13322" max="13324" width="9.140625" style="260"/>
    <col min="13325" max="13325" width="13.28515625" style="260" bestFit="1" customWidth="1"/>
    <col min="13326" max="13569" width="9.140625" style="260"/>
    <col min="13570" max="13570" width="14" style="260" customWidth="1"/>
    <col min="13571" max="13571" width="12.5703125" style="260" customWidth="1"/>
    <col min="13572" max="13572" width="61" style="260" customWidth="1"/>
    <col min="13573" max="13573" width="12.5703125" style="260" customWidth="1"/>
    <col min="13574" max="13574" width="17.140625" style="260" customWidth="1"/>
    <col min="13575" max="13575" width="19.42578125" style="260" customWidth="1"/>
    <col min="13576" max="13576" width="13.140625" style="260" customWidth="1"/>
    <col min="13577" max="13577" width="33.42578125" style="260" customWidth="1"/>
    <col min="13578" max="13580" width="9.140625" style="260"/>
    <col min="13581" max="13581" width="13.28515625" style="260" bestFit="1" customWidth="1"/>
    <col min="13582" max="13825" width="9.140625" style="260"/>
    <col min="13826" max="13826" width="14" style="260" customWidth="1"/>
    <col min="13827" max="13827" width="12.5703125" style="260" customWidth="1"/>
    <col min="13828" max="13828" width="61" style="260" customWidth="1"/>
    <col min="13829" max="13829" width="12.5703125" style="260" customWidth="1"/>
    <col min="13830" max="13830" width="17.140625" style="260" customWidth="1"/>
    <col min="13831" max="13831" width="19.42578125" style="260" customWidth="1"/>
    <col min="13832" max="13832" width="13.140625" style="260" customWidth="1"/>
    <col min="13833" max="13833" width="33.42578125" style="260" customWidth="1"/>
    <col min="13834" max="13836" width="9.140625" style="260"/>
    <col min="13837" max="13837" width="13.28515625" style="260" bestFit="1" customWidth="1"/>
    <col min="13838" max="14081" width="9.140625" style="260"/>
    <col min="14082" max="14082" width="14" style="260" customWidth="1"/>
    <col min="14083" max="14083" width="12.5703125" style="260" customWidth="1"/>
    <col min="14084" max="14084" width="61" style="260" customWidth="1"/>
    <col min="14085" max="14085" width="12.5703125" style="260" customWidth="1"/>
    <col min="14086" max="14086" width="17.140625" style="260" customWidth="1"/>
    <col min="14087" max="14087" width="19.42578125" style="260" customWidth="1"/>
    <col min="14088" max="14088" width="13.140625" style="260" customWidth="1"/>
    <col min="14089" max="14089" width="33.42578125" style="260" customWidth="1"/>
    <col min="14090" max="14092" width="9.140625" style="260"/>
    <col min="14093" max="14093" width="13.28515625" style="260" bestFit="1" customWidth="1"/>
    <col min="14094" max="14337" width="9.140625" style="260"/>
    <col min="14338" max="14338" width="14" style="260" customWidth="1"/>
    <col min="14339" max="14339" width="12.5703125" style="260" customWidth="1"/>
    <col min="14340" max="14340" width="61" style="260" customWidth="1"/>
    <col min="14341" max="14341" width="12.5703125" style="260" customWidth="1"/>
    <col min="14342" max="14342" width="17.140625" style="260" customWidth="1"/>
    <col min="14343" max="14343" width="19.42578125" style="260" customWidth="1"/>
    <col min="14344" max="14344" width="13.140625" style="260" customWidth="1"/>
    <col min="14345" max="14345" width="33.42578125" style="260" customWidth="1"/>
    <col min="14346" max="14348" width="9.140625" style="260"/>
    <col min="14349" max="14349" width="13.28515625" style="260" bestFit="1" customWidth="1"/>
    <col min="14350" max="14593" width="9.140625" style="260"/>
    <col min="14594" max="14594" width="14" style="260" customWidth="1"/>
    <col min="14595" max="14595" width="12.5703125" style="260" customWidth="1"/>
    <col min="14596" max="14596" width="61" style="260" customWidth="1"/>
    <col min="14597" max="14597" width="12.5703125" style="260" customWidth="1"/>
    <col min="14598" max="14598" width="17.140625" style="260" customWidth="1"/>
    <col min="14599" max="14599" width="19.42578125" style="260" customWidth="1"/>
    <col min="14600" max="14600" width="13.140625" style="260" customWidth="1"/>
    <col min="14601" max="14601" width="33.42578125" style="260" customWidth="1"/>
    <col min="14602" max="14604" width="9.140625" style="260"/>
    <col min="14605" max="14605" width="13.28515625" style="260" bestFit="1" customWidth="1"/>
    <col min="14606" max="14849" width="9.140625" style="260"/>
    <col min="14850" max="14850" width="14" style="260" customWidth="1"/>
    <col min="14851" max="14851" width="12.5703125" style="260" customWidth="1"/>
    <col min="14852" max="14852" width="61" style="260" customWidth="1"/>
    <col min="14853" max="14853" width="12.5703125" style="260" customWidth="1"/>
    <col min="14854" max="14854" width="17.140625" style="260" customWidth="1"/>
    <col min="14855" max="14855" width="19.42578125" style="260" customWidth="1"/>
    <col min="14856" max="14856" width="13.140625" style="260" customWidth="1"/>
    <col min="14857" max="14857" width="33.42578125" style="260" customWidth="1"/>
    <col min="14858" max="14860" width="9.140625" style="260"/>
    <col min="14861" max="14861" width="13.28515625" style="260" bestFit="1" customWidth="1"/>
    <col min="14862" max="15105" width="9.140625" style="260"/>
    <col min="15106" max="15106" width="14" style="260" customWidth="1"/>
    <col min="15107" max="15107" width="12.5703125" style="260" customWidth="1"/>
    <col min="15108" max="15108" width="61" style="260" customWidth="1"/>
    <col min="15109" max="15109" width="12.5703125" style="260" customWidth="1"/>
    <col min="15110" max="15110" width="17.140625" style="260" customWidth="1"/>
    <col min="15111" max="15111" width="19.42578125" style="260" customWidth="1"/>
    <col min="15112" max="15112" width="13.140625" style="260" customWidth="1"/>
    <col min="15113" max="15113" width="33.42578125" style="260" customWidth="1"/>
    <col min="15114" max="15116" width="9.140625" style="260"/>
    <col min="15117" max="15117" width="13.28515625" style="260" bestFit="1" customWidth="1"/>
    <col min="15118" max="15361" width="9.140625" style="260"/>
    <col min="15362" max="15362" width="14" style="260" customWidth="1"/>
    <col min="15363" max="15363" width="12.5703125" style="260" customWidth="1"/>
    <col min="15364" max="15364" width="61" style="260" customWidth="1"/>
    <col min="15365" max="15365" width="12.5703125" style="260" customWidth="1"/>
    <col min="15366" max="15366" width="17.140625" style="260" customWidth="1"/>
    <col min="15367" max="15367" width="19.42578125" style="260" customWidth="1"/>
    <col min="15368" max="15368" width="13.140625" style="260" customWidth="1"/>
    <col min="15369" max="15369" width="33.42578125" style="260" customWidth="1"/>
    <col min="15370" max="15372" width="9.140625" style="260"/>
    <col min="15373" max="15373" width="13.28515625" style="260" bestFit="1" customWidth="1"/>
    <col min="15374" max="15617" width="9.140625" style="260"/>
    <col min="15618" max="15618" width="14" style="260" customWidth="1"/>
    <col min="15619" max="15619" width="12.5703125" style="260" customWidth="1"/>
    <col min="15620" max="15620" width="61" style="260" customWidth="1"/>
    <col min="15621" max="15621" width="12.5703125" style="260" customWidth="1"/>
    <col min="15622" max="15622" width="17.140625" style="260" customWidth="1"/>
    <col min="15623" max="15623" width="19.42578125" style="260" customWidth="1"/>
    <col min="15624" max="15624" width="13.140625" style="260" customWidth="1"/>
    <col min="15625" max="15625" width="33.42578125" style="260" customWidth="1"/>
    <col min="15626" max="15628" width="9.140625" style="260"/>
    <col min="15629" max="15629" width="13.28515625" style="260" bestFit="1" customWidth="1"/>
    <col min="15630" max="15873" width="9.140625" style="260"/>
    <col min="15874" max="15874" width="14" style="260" customWidth="1"/>
    <col min="15875" max="15875" width="12.5703125" style="260" customWidth="1"/>
    <col min="15876" max="15876" width="61" style="260" customWidth="1"/>
    <col min="15877" max="15877" width="12.5703125" style="260" customWidth="1"/>
    <col min="15878" max="15878" width="17.140625" style="260" customWidth="1"/>
    <col min="15879" max="15879" width="19.42578125" style="260" customWidth="1"/>
    <col min="15880" max="15880" width="13.140625" style="260" customWidth="1"/>
    <col min="15881" max="15881" width="33.42578125" style="260" customWidth="1"/>
    <col min="15882" max="15884" width="9.140625" style="260"/>
    <col min="15885" max="15885" width="13.28515625" style="260" bestFit="1" customWidth="1"/>
    <col min="15886" max="16129" width="9.140625" style="260"/>
    <col min="16130" max="16130" width="14" style="260" customWidth="1"/>
    <col min="16131" max="16131" width="12.5703125" style="260" customWidth="1"/>
    <col min="16132" max="16132" width="61" style="260" customWidth="1"/>
    <col min="16133" max="16133" width="12.5703125" style="260" customWidth="1"/>
    <col min="16134" max="16134" width="17.140625" style="260" customWidth="1"/>
    <col min="16135" max="16135" width="19.42578125" style="260" customWidth="1"/>
    <col min="16136" max="16136" width="13.140625" style="260" customWidth="1"/>
    <col min="16137" max="16137" width="33.42578125" style="260" customWidth="1"/>
    <col min="16138" max="16140" width="9.140625" style="260"/>
    <col min="16141" max="16141" width="13.28515625" style="260" bestFit="1" customWidth="1"/>
    <col min="16142" max="16384" width="9.140625" style="260"/>
  </cols>
  <sheetData>
    <row r="1" spans="1:8" ht="30.75" thickBot="1" x14ac:dyDescent="0.25">
      <c r="A1" s="386"/>
      <c r="B1" s="332"/>
      <c r="C1" s="387"/>
      <c r="D1" s="387"/>
      <c r="E1" s="387"/>
      <c r="F1" s="387"/>
      <c r="G1" s="387"/>
      <c r="H1" s="259"/>
    </row>
    <row r="2" spans="1:8" ht="15.75" thickBot="1" x14ac:dyDescent="0.25">
      <c r="A2" s="386"/>
      <c r="B2" s="333"/>
      <c r="C2" s="388"/>
      <c r="D2" s="388"/>
      <c r="E2" s="388"/>
      <c r="F2" s="388"/>
      <c r="G2" s="388"/>
      <c r="H2" s="261"/>
    </row>
    <row r="3" spans="1:8" ht="15.75" thickBot="1" x14ac:dyDescent="0.25">
      <c r="A3" s="386"/>
      <c r="B3" s="333"/>
      <c r="C3" s="383"/>
      <c r="D3" s="383"/>
      <c r="E3" s="383"/>
      <c r="F3" s="383"/>
      <c r="G3" s="334"/>
      <c r="H3" s="263"/>
    </row>
    <row r="4" spans="1:8" ht="18.75" thickBot="1" x14ac:dyDescent="0.25">
      <c r="A4" s="386"/>
      <c r="B4" s="333"/>
      <c r="C4" s="389"/>
      <c r="D4" s="389"/>
      <c r="E4" s="389"/>
      <c r="F4" s="389"/>
      <c r="G4" s="389"/>
      <c r="H4" s="264"/>
    </row>
    <row r="5" spans="1:8" ht="15.75" thickBot="1" x14ac:dyDescent="0.25">
      <c r="A5" s="386"/>
      <c r="B5" s="333"/>
      <c r="C5" s="335"/>
      <c r="D5" s="336"/>
      <c r="E5" s="337"/>
      <c r="F5" s="337"/>
      <c r="G5" s="334"/>
      <c r="H5" s="263"/>
    </row>
    <row r="6" spans="1:8" ht="15.75" customHeight="1" x14ac:dyDescent="0.2">
      <c r="A6" s="265" t="s">
        <v>12</v>
      </c>
      <c r="B6" s="266"/>
      <c r="C6" s="266"/>
      <c r="D6" s="380" t="s">
        <v>139</v>
      </c>
      <c r="E6" s="380"/>
      <c r="F6" s="193"/>
      <c r="G6" s="267"/>
      <c r="H6" s="263"/>
    </row>
    <row r="7" spans="1:8" ht="9" customHeight="1" x14ac:dyDescent="0.2">
      <c r="A7" s="268"/>
      <c r="B7" s="269"/>
      <c r="C7" s="269"/>
      <c r="D7" s="269"/>
      <c r="E7" s="270"/>
      <c r="F7" s="270"/>
      <c r="G7" s="262"/>
      <c r="H7" s="263"/>
    </row>
    <row r="8" spans="1:8" ht="15.75" customHeight="1" x14ac:dyDescent="0.2">
      <c r="A8" s="372" t="s">
        <v>202</v>
      </c>
      <c r="B8" s="372"/>
      <c r="C8" s="372"/>
      <c r="D8" s="373" t="s">
        <v>140</v>
      </c>
      <c r="E8" s="373"/>
      <c r="F8" s="271"/>
      <c r="G8" s="272"/>
      <c r="H8" s="273"/>
    </row>
    <row r="9" spans="1:8" ht="9" customHeight="1" x14ac:dyDescent="0.2">
      <c r="A9" s="268"/>
      <c r="B9" s="269"/>
      <c r="C9" s="269"/>
      <c r="D9" s="269"/>
      <c r="E9" s="270"/>
      <c r="F9" s="270"/>
      <c r="G9" s="274"/>
      <c r="H9" s="275"/>
    </row>
    <row r="10" spans="1:8" ht="16.5" customHeight="1" thickBot="1" x14ac:dyDescent="0.25">
      <c r="A10" s="276" t="s">
        <v>14</v>
      </c>
      <c r="B10" s="277"/>
      <c r="C10" s="277"/>
      <c r="D10" s="385" t="s">
        <v>1278</v>
      </c>
      <c r="E10" s="385"/>
      <c r="F10" s="277"/>
      <c r="G10" s="278"/>
      <c r="H10" s="279"/>
    </row>
    <row r="11" spans="1:8" ht="13.5" thickBot="1" x14ac:dyDescent="0.25">
      <c r="B11" s="280"/>
    </row>
    <row r="12" spans="1:8" s="282" customFormat="1" ht="15" x14ac:dyDescent="0.25">
      <c r="A12" s="281" t="s">
        <v>203</v>
      </c>
      <c r="C12" s="283" t="s">
        <v>5</v>
      </c>
      <c r="D12" s="4" t="s">
        <v>1222</v>
      </c>
      <c r="E12" s="284"/>
      <c r="F12" s="285"/>
      <c r="G12" s="286">
        <f>SUM(G14:G16)</f>
        <v>0</v>
      </c>
    </row>
    <row r="13" spans="1:8" x14ac:dyDescent="0.2">
      <c r="A13" s="287" t="s">
        <v>0</v>
      </c>
      <c r="B13" s="288" t="s">
        <v>1205</v>
      </c>
      <c r="C13" s="289" t="s">
        <v>2</v>
      </c>
      <c r="D13" s="289" t="s">
        <v>1</v>
      </c>
      <c r="E13" s="289" t="s">
        <v>204</v>
      </c>
      <c r="F13" s="289" t="s">
        <v>3</v>
      </c>
      <c r="G13" s="290" t="s">
        <v>205</v>
      </c>
    </row>
    <row r="14" spans="1:8" x14ac:dyDescent="0.2">
      <c r="A14" s="291">
        <v>6111</v>
      </c>
      <c r="B14" s="292" t="s">
        <v>1207</v>
      </c>
      <c r="C14" s="292" t="s">
        <v>6</v>
      </c>
      <c r="D14" s="293" t="s">
        <v>206</v>
      </c>
      <c r="E14" s="292">
        <v>0.64</v>
      </c>
      <c r="F14" s="338"/>
      <c r="G14" s="294">
        <f>E14*F14</f>
        <v>0</v>
      </c>
      <c r="H14" s="295"/>
    </row>
    <row r="15" spans="1:8" x14ac:dyDescent="0.2">
      <c r="A15" s="291">
        <v>4750</v>
      </c>
      <c r="B15" s="292" t="s">
        <v>1207</v>
      </c>
      <c r="C15" s="292" t="s">
        <v>6</v>
      </c>
      <c r="D15" s="293" t="s">
        <v>207</v>
      </c>
      <c r="E15" s="292">
        <v>0.5</v>
      </c>
      <c r="F15" s="338"/>
      <c r="G15" s="294">
        <f t="shared" ref="G15:G16" si="0">E15*F15</f>
        <v>0</v>
      </c>
      <c r="H15" s="295"/>
    </row>
    <row r="16" spans="1:8" x14ac:dyDescent="0.2">
      <c r="A16" s="296" t="s">
        <v>1209</v>
      </c>
      <c r="B16" s="292" t="s">
        <v>1207</v>
      </c>
      <c r="C16" s="292" t="s">
        <v>143</v>
      </c>
      <c r="D16" s="293" t="s">
        <v>1208</v>
      </c>
      <c r="E16" s="292">
        <v>40</v>
      </c>
      <c r="F16" s="338"/>
      <c r="G16" s="294">
        <f t="shared" si="0"/>
        <v>0</v>
      </c>
      <c r="H16" s="295"/>
    </row>
    <row r="17" spans="1:8" ht="13.5" thickBot="1" x14ac:dyDescent="0.25">
      <c r="A17" s="263"/>
      <c r="B17" s="297"/>
      <c r="C17" s="297"/>
      <c r="D17" s="297"/>
      <c r="E17" s="297"/>
      <c r="F17" s="297"/>
      <c r="G17" s="262"/>
    </row>
    <row r="18" spans="1:8" ht="13.5" thickBot="1" x14ac:dyDescent="0.25">
      <c r="A18" s="298"/>
      <c r="B18" s="299"/>
      <c r="C18" s="300"/>
      <c r="D18" s="301"/>
      <c r="E18" s="300"/>
      <c r="F18" s="298"/>
      <c r="G18" s="300"/>
    </row>
    <row r="19" spans="1:8" s="282" customFormat="1" ht="15" x14ac:dyDescent="0.25">
      <c r="A19" s="302" t="s">
        <v>208</v>
      </c>
      <c r="C19" s="283" t="s">
        <v>5</v>
      </c>
      <c r="D19" s="5" t="s">
        <v>1223</v>
      </c>
      <c r="E19" s="303"/>
      <c r="F19" s="304"/>
      <c r="G19" s="286">
        <f>SUM(G21:G23)</f>
        <v>0</v>
      </c>
    </row>
    <row r="20" spans="1:8" x14ac:dyDescent="0.2">
      <c r="A20" s="305" t="s">
        <v>0</v>
      </c>
      <c r="B20" s="288" t="s">
        <v>1205</v>
      </c>
      <c r="C20" s="289" t="s">
        <v>2</v>
      </c>
      <c r="D20" s="289" t="s">
        <v>1</v>
      </c>
      <c r="E20" s="289" t="s">
        <v>204</v>
      </c>
      <c r="F20" s="289" t="s">
        <v>3</v>
      </c>
      <c r="G20" s="306" t="s">
        <v>205</v>
      </c>
      <c r="H20" s="295"/>
    </row>
    <row r="21" spans="1:8" x14ac:dyDescent="0.2">
      <c r="A21" s="307">
        <v>10146</v>
      </c>
      <c r="B21" s="292" t="s">
        <v>1207</v>
      </c>
      <c r="C21" s="292" t="s">
        <v>6</v>
      </c>
      <c r="D21" s="293" t="s">
        <v>206</v>
      </c>
      <c r="E21" s="292">
        <v>0.64</v>
      </c>
      <c r="F21" s="338"/>
      <c r="G21" s="294">
        <f>E21*F21</f>
        <v>0</v>
      </c>
      <c r="H21" s="295"/>
    </row>
    <row r="22" spans="1:8" x14ac:dyDescent="0.2">
      <c r="A22" s="307">
        <v>10139</v>
      </c>
      <c r="B22" s="292" t="s">
        <v>1207</v>
      </c>
      <c r="C22" s="292" t="s">
        <v>6</v>
      </c>
      <c r="D22" s="293" t="s">
        <v>207</v>
      </c>
      <c r="E22" s="292">
        <v>0.5</v>
      </c>
      <c r="F22" s="338"/>
      <c r="G22" s="294">
        <f t="shared" ref="G22:G23" si="1">E22*F22</f>
        <v>0</v>
      </c>
      <c r="H22" s="295"/>
    </row>
    <row r="23" spans="1:8" x14ac:dyDescent="0.2">
      <c r="A23" s="296" t="s">
        <v>1209</v>
      </c>
      <c r="B23" s="292" t="s">
        <v>1207</v>
      </c>
      <c r="C23" s="292" t="s">
        <v>143</v>
      </c>
      <c r="D23" s="293" t="s">
        <v>1208</v>
      </c>
      <c r="E23" s="292">
        <v>25</v>
      </c>
      <c r="F23" s="338"/>
      <c r="G23" s="294">
        <f t="shared" si="1"/>
        <v>0</v>
      </c>
      <c r="H23" s="295"/>
    </row>
    <row r="24" spans="1:8" ht="13.5" thickBot="1" x14ac:dyDescent="0.25">
      <c r="A24" s="308"/>
      <c r="B24" s="309"/>
      <c r="C24" s="309"/>
      <c r="D24" s="309"/>
      <c r="E24" s="309"/>
      <c r="F24" s="309"/>
      <c r="G24" s="310"/>
    </row>
    <row r="25" spans="1:8" x14ac:dyDescent="0.2">
      <c r="G25" s="311"/>
    </row>
    <row r="28" spans="1:8" ht="15" x14ac:dyDescent="0.2">
      <c r="D28" s="49"/>
      <c r="E28" s="367"/>
      <c r="F28" s="367"/>
      <c r="G28" s="367"/>
      <c r="H28" s="312"/>
    </row>
    <row r="29" spans="1:8" ht="15.75" x14ac:dyDescent="0.2">
      <c r="D29" s="173"/>
      <c r="E29" s="368"/>
      <c r="F29" s="368"/>
      <c r="G29" s="368"/>
      <c r="H29" s="313"/>
    </row>
    <row r="30" spans="1:8" x14ac:dyDescent="0.2">
      <c r="D30" s="175"/>
      <c r="E30" s="369"/>
      <c r="F30" s="369"/>
      <c r="G30" s="369"/>
      <c r="H30" s="314"/>
    </row>
    <row r="31" spans="1:8" x14ac:dyDescent="0.2">
      <c r="D31" s="175"/>
      <c r="E31" s="369"/>
      <c r="F31" s="369"/>
      <c r="G31" s="369"/>
      <c r="H31" s="314"/>
    </row>
    <row r="32" spans="1:8" x14ac:dyDescent="0.2">
      <c r="E32" s="390"/>
      <c r="F32" s="390"/>
      <c r="G32" s="390"/>
    </row>
  </sheetData>
  <sheetProtection algorithmName="SHA-512" hashValue="aLZviBI334t6+6ld+8c83sKdrWR+T1eNk5QTnej2BPp1Ko80HlFfTdNAFd/5qBIb/udi+n7fD5dLAmvDCSfREA==" saltValue="oDIKoiD6JvUtUDQhyLCDxg==" spinCount="100000" sheet="1" objects="1" scenarios="1" formatCells="0" formatColumns="0" formatRows="0" selectLockedCells="1"/>
  <mergeCells count="14">
    <mergeCell ref="E32:G32"/>
    <mergeCell ref="E29:G29"/>
    <mergeCell ref="E30:G30"/>
    <mergeCell ref="E31:G31"/>
    <mergeCell ref="E28:G28"/>
    <mergeCell ref="A8:C8"/>
    <mergeCell ref="D8:E8"/>
    <mergeCell ref="D10:E10"/>
    <mergeCell ref="A1:A5"/>
    <mergeCell ref="C1:G1"/>
    <mergeCell ref="C2:G2"/>
    <mergeCell ref="C3:F3"/>
    <mergeCell ref="C4:G4"/>
    <mergeCell ref="D6:E6"/>
  </mergeCells>
  <pageMargins left="0.51180555555555551" right="0.51180555555555551" top="0.78749999999999998" bottom="0.78749999999999998" header="0.51180555555555551" footer="0.51180555555555551"/>
  <pageSetup paperSize="9" scale="90"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53</vt:i4>
      </vt:variant>
    </vt:vector>
  </HeadingPairs>
  <TitlesOfParts>
    <vt:vector size="56" baseType="lpstr">
      <vt:lpstr>Orçamento</vt:lpstr>
      <vt:lpstr>Resumo</vt:lpstr>
      <vt:lpstr>Composiçoes</vt:lpstr>
      <vt:lpstr>__xlnm_Print_Area_1</vt:lpstr>
      <vt:lpstr>__xlnm_Print_Titles_1</vt:lpstr>
      <vt:lpstr>Orçamento!Area_de_impressao</vt:lpstr>
      <vt:lpstr>Resumo!Area_de_impressao</vt:lpstr>
      <vt:lpstr>Orçamento!Excel_BuiltIn_Print_Area</vt:lpstr>
      <vt:lpstr>Orçamento!Titulos_de_impressao</vt:lpstr>
      <vt:lpstr>Orçamento!Z_041F944A_F080_4CD7_9E5D_81683873278D__wvu_FilterData</vt:lpstr>
      <vt:lpstr>Orçamento!Z_0C65BB43_08A7_4A32_983B_7E1952DBB851__wvu_FilterData</vt:lpstr>
      <vt:lpstr>Orçamento!Z_11842208_862C_4302_8112_CFC54850F18A__wvu_FilterData</vt:lpstr>
      <vt:lpstr>Orçamento!Z_121595FD_9130_41D0_A39A_EB57AEF42DFB__wvu_FilterData</vt:lpstr>
      <vt:lpstr>Orçamento!Z_29968698_A86A_456F_9240_BB3FE00129DB__wvu_FilterData</vt:lpstr>
      <vt:lpstr>Orçamento!Z_3050B060_338D_4C74_A3D6_09EC9D64D185__wvu_FilterData</vt:lpstr>
      <vt:lpstr>Orçamento!Z_30999B9E_2E65_4663_976F_9A54CE05102E__wvu_FilterData</vt:lpstr>
      <vt:lpstr>Orçamento!Z_30999B9E_2E65_4663_976F_9A54CE05102E__wvu_PrintArea</vt:lpstr>
      <vt:lpstr>Orçamento!Z_30999B9E_2E65_4663_976F_9A54CE05102E__wvu_PrintTitles</vt:lpstr>
      <vt:lpstr>Orçamento!Z_3281CC84_1267_46EA_9335_E2EE42368B3B__wvu_FilterData</vt:lpstr>
      <vt:lpstr>Orçamento!Z_36B0BF14_6074_47AB_BC43_955D173D6566__wvu_FilterData</vt:lpstr>
      <vt:lpstr>Orçamento!Z_37FA8F07_9D7A_418D_BC30_0AE0C3739A19__wvu_FilterData</vt:lpstr>
      <vt:lpstr>Orçamento!Z_3907C21C_049C_498C_8B18_F1EC3B4D6931__wvu_FilterData</vt:lpstr>
      <vt:lpstr>Orçamento!Z_4A08931F_42CF_4050_92B9_55AA0C2B6180__wvu_FilterData</vt:lpstr>
      <vt:lpstr>Orçamento!Z_4DBC16B8_0CE2_49E4_9E00_3B1D3612F6F7__wvu_FilterData</vt:lpstr>
      <vt:lpstr>Orçamento!Z_4E466F96_1E38_4D93_8C97_107B4FF9BC49__wvu_FilterData</vt:lpstr>
      <vt:lpstr>Orçamento!Z_50160325_FDD6_4995_897D_2F4F0C6430EC__wvu_FilterData</vt:lpstr>
      <vt:lpstr>Orçamento!Z_50160325_FDD6_4995_897D_2F4F0C6430EC__wvu_PrintArea</vt:lpstr>
      <vt:lpstr>Orçamento!Z_50160325_FDD6_4995_897D_2F4F0C6430EC__wvu_PrintTitles</vt:lpstr>
      <vt:lpstr>Orçamento!Z_51679F6D_52C9_495E_8CE0_A4AA589D4632__wvu_FilterData</vt:lpstr>
      <vt:lpstr>Orçamento!Z_6068F06B_7D10_40CA_A46A_44B58D03C80F__wvu_FilterData</vt:lpstr>
      <vt:lpstr>Orçamento!Z_65A89EDC_E2EF_4E49_9370_82AFDB881213__wvu_FilterData</vt:lpstr>
      <vt:lpstr>Orçamento!Z_718C2111_3D69_426A_BA97_0E009460266B__wvu_FilterData</vt:lpstr>
      <vt:lpstr>Orçamento!Z_75967868_52B9_42BE_98D8_4D43ADD3713A__wvu_FilterData</vt:lpstr>
      <vt:lpstr>Orçamento!Z_79770B32_8C0D_43F0_B47E_9D87E4843224__wvu_FilterData</vt:lpstr>
      <vt:lpstr>Orçamento!Z_7E2376B1_4B16_4A8A_A76E_DC4962F6046E__wvu_FilterData</vt:lpstr>
      <vt:lpstr>Orçamento!Z_8079C4F6_B071_43B9_AAF4_70F35830634E__wvu_FilterData</vt:lpstr>
      <vt:lpstr>Orçamento!Z_81053DC9_4CBB_4482_BB43_B88446655BF8__wvu_FilterData</vt:lpstr>
      <vt:lpstr>Orçamento!Z_8EC65F00_94CE_4AAC_901F_0F1A78C19FA2__wvu_FilterData</vt:lpstr>
      <vt:lpstr>Orçamento!Z_90106184_017D_4058_AB65_2CEBCE4BB259__wvu_FilterData</vt:lpstr>
      <vt:lpstr>Orçamento!Z_A21605DE_B786_48AC_A715_5696A9090A39__wvu_FilterData</vt:lpstr>
      <vt:lpstr>Orçamento!Z_AE4FCEDC_B068_42BC_885D_4986470EAC2D__wvu_FilterData</vt:lpstr>
      <vt:lpstr>Orçamento!Z_B8A4397F_5D03_46C2_BF6D_E0E150A813FD__wvu_FilterData</vt:lpstr>
      <vt:lpstr>Orçamento!Z_BA16F994_F9A4_4530_931C_2FF532C0C2C4__wvu_FilterData</vt:lpstr>
      <vt:lpstr>Orçamento!Z_BDEAF1A8_1C59_4E54_BD67_DFCD086BA033__wvu_FilterData</vt:lpstr>
      <vt:lpstr>Orçamento!Z_C4F721E7_5F48_46CF_A863_5E2FAD3308B0__wvu_FilterData</vt:lpstr>
      <vt:lpstr>Orçamento!Z_CC09A366_C6A3_4857_97A0_64EABF22978D__wvu_FilterData</vt:lpstr>
      <vt:lpstr>Orçamento!Z_CE6D2F78_279A_48FF_B90B_4CA40BF0D3DA__wvu_Cols</vt:lpstr>
      <vt:lpstr>Orçamento!Z_CE6D2F78_279A_48FF_B90B_4CA40BF0D3DA__wvu_FilterData</vt:lpstr>
      <vt:lpstr>Orçamento!Z_CE6D2F78_279A_48FF_B90B_4CA40BF0D3DA__wvu_PrintArea</vt:lpstr>
      <vt:lpstr>Orçamento!Z_CE6D2F78_279A_48FF_B90B_4CA40BF0D3DA__wvu_PrintTitles</vt:lpstr>
      <vt:lpstr>Orçamento!Z_D477B8F1_C26E_4ABB_A408_181FC0F46768__wvu_FilterData</vt:lpstr>
      <vt:lpstr>Orçamento!Z_DC70E180_A31B_408C_8B1D_744D6E321E66__wvu_Cols</vt:lpstr>
      <vt:lpstr>Orçamento!Z_DC70E180_A31B_408C_8B1D_744D6E321E66__wvu_FilterData</vt:lpstr>
      <vt:lpstr>Orçamento!Z_DC70E180_A31B_408C_8B1D_744D6E321E66__wvu_PrintArea</vt:lpstr>
      <vt:lpstr>Orçamento!Z_DC70E180_A31B_408C_8B1D_744D6E321E66__wvu_PrintTitles</vt:lpstr>
      <vt:lpstr>Orçamento!Z_DE5A8172_6272_466E_A808_5BD92C15F244__wvu_FilterData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Conversor</dc:creator>
  <cp:lastModifiedBy>User-PC</cp:lastModifiedBy>
  <cp:lastPrinted>2021-12-09T17:35:28Z</cp:lastPrinted>
  <dcterms:created xsi:type="dcterms:W3CDTF">2017-01-24T16:51:54Z</dcterms:created>
  <dcterms:modified xsi:type="dcterms:W3CDTF">2022-02-21T13:16:04Z</dcterms:modified>
</cp:coreProperties>
</file>